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640"/>
  </bookViews>
  <sheets>
    <sheet name="3.7" sheetId="1" r:id="rId1"/>
  </sheets>
  <definedNames>
    <definedName name="TABLE" localSheetId="0">'3.7'!#REF!</definedName>
    <definedName name="TABLE_2" localSheetId="0">'3.7'!#REF!</definedName>
    <definedName name="_xlnm.Print_Area" localSheetId="0">'3.7'!$A$1:$CZ$105</definedName>
  </definedNames>
  <calcPr calcId="145621"/>
</workbook>
</file>

<file path=xl/calcChain.xml><?xml version="1.0" encoding="utf-8"?>
<calcChain xmlns="http://schemas.openxmlformats.org/spreadsheetml/2006/main">
  <c r="AW71" i="1" l="1"/>
  <c r="AW70" i="1"/>
  <c r="AW69" i="1"/>
  <c r="AW68" i="1"/>
  <c r="AW67" i="1" s="1"/>
  <c r="AW72" i="1" s="1"/>
  <c r="AW66" i="1"/>
  <c r="AW65" i="1"/>
  <c r="AR52" i="1"/>
</calcChain>
</file>

<file path=xl/sharedStrings.xml><?xml version="1.0" encoding="utf-8"?>
<sst xmlns="http://schemas.openxmlformats.org/spreadsheetml/2006/main" count="100" uniqueCount="84">
  <si>
    <t xml:space="preserve">Форма 3.7. Информация об инвестиционных </t>
  </si>
  <si>
    <t xml:space="preserve">программах и отчетах об их реализации </t>
  </si>
  <si>
    <t xml:space="preserve">Наименование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</si>
  <si>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</si>
  <si>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</si>
  <si>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 xml:space="preserve">Наименование органа исполнительной власти субъекта Российской Федерации, утвердившего инвестиционную программу </t>
  </si>
  <si>
    <t xml:space="preserve">Наименование органа местного самоуправления, согласовавшего инвестиционную программу </t>
  </si>
  <si>
    <t xml:space="preserve">Сроки начала и окончания реализации инвестиционной программы </t>
  </si>
  <si>
    <t xml:space="preserve">Потребности в финансовых средствах, необходимых </t>
  </si>
  <si>
    <t xml:space="preserve">для реализации инвестиционной программы </t>
  </si>
  <si>
    <t xml:space="preserve"> год,</t>
  </si>
  <si>
    <t>Потребность в финансовых средствах</t>
  </si>
  <si>
    <t>тыс. руб.</t>
  </si>
  <si>
    <t>Наименование мероприятия</t>
  </si>
  <si>
    <t>Источник финансирования</t>
  </si>
  <si>
    <t xml:space="preserve">реализации инвестиционной программы </t>
  </si>
  <si>
    <t xml:space="preserve">Показатели эффективности </t>
  </si>
  <si>
    <t xml:space="preserve">Наименование мероприятия </t>
  </si>
  <si>
    <t xml:space="preserve">Наименование показателей </t>
  </si>
  <si>
    <t xml:space="preserve">Плановые значения целевых показателей инвестиционной программы </t>
  </si>
  <si>
    <t xml:space="preserve">Фактические значения целевых показателей инвестиционной программы </t>
  </si>
  <si>
    <t xml:space="preserve">Информация об использовании инвестиционных средств за отчетный год </t>
  </si>
  <si>
    <t>Квартал</t>
  </si>
  <si>
    <t xml:space="preserve">Наименование мероприятия  </t>
  </si>
  <si>
    <t xml:space="preserve">Сведения об использовании инвестиционных средств за отчетный год, 
тыс. руб. </t>
  </si>
  <si>
    <t xml:space="preserve">Источник финансирования инвестиционной программы </t>
  </si>
  <si>
    <t xml:space="preserve">Внесение изменений в инвестиционную программу </t>
  </si>
  <si>
    <t xml:space="preserve">Дата внесения изменений </t>
  </si>
  <si>
    <t xml:space="preserve">Внесенные изменения </t>
  </si>
  <si>
    <t>ФОРМЫ ПРЕДОСТАВЛЕНИЯ ИНФОРМАЦИИ, ПОДЛЕЖАЩЕЙ РАСКРЫТИЮ, ОРГАНИЗАЦИЯМИ, ОСУЩЕСТВЛЯЮЩИМИ ВОДООТВЕДЕНИЕ</t>
  </si>
  <si>
    <t>Наименование организации, (филиала), МО, ИНН, КПП</t>
  </si>
  <si>
    <t>АО «Салехардэнерго»</t>
  </si>
  <si>
    <t>Обеспечение надёжности, качества и эффективности работы коммунального комплекса в соответствии с планируемыми потребностями развития муниципального образования на 2016-2020 годы</t>
  </si>
  <si>
    <t>Департамент тарифной политики, энергетики и жилищно-коммунального комплекса ЯНАО</t>
  </si>
  <si>
    <t>Администрация МО г. Салехард</t>
  </si>
  <si>
    <t>2016-2020 годы</t>
  </si>
  <si>
    <t xml:space="preserve">на </t>
  </si>
  <si>
    <t>2016-2020</t>
  </si>
  <si>
    <t>Всего объём финансирования</t>
  </si>
  <si>
    <t xml:space="preserve"> Приложение 3
к приказу ФСТ России
от 15 мая 2013 г. N 129
</t>
  </si>
  <si>
    <t>Развитие системы водоотведения МО город Салехард  на 2016-2020 годы</t>
  </si>
  <si>
    <t>Приказ №350-т от 18.12.2015г.</t>
  </si>
  <si>
    <t>Амортизационные отчисления- 98 873,51 тыс. руб., (без НДС);                 Прибыль, направленная на инвестиции - 11 002,18 тыс. руб. (без НДС)</t>
  </si>
  <si>
    <t>ПИР проекта "Техническое перевооружение КНС «Сенькина»</t>
  </si>
  <si>
    <t>Реализация проекта "Техническое перевооружение КНС «Сенькина»</t>
  </si>
  <si>
    <t>ПИР  проекта "Техническое перевооружение КНС 21 микрорайон по ул. Арктическая</t>
  </si>
  <si>
    <t>Реализация проекта "Техническое перевооружение КНС 21 микрорайон по ул. Арктическая"</t>
  </si>
  <si>
    <t>ПИР  и строительство  "4-ой нитки напорного коллектора от камеры переключения станции слива до р. Васьюган</t>
  </si>
  <si>
    <t>ПИР и строительство КНС на урезе р. Шайтанка по ул. Чупрова</t>
  </si>
  <si>
    <t>ПИР и строительство сетей водоотведения для подключения объектов жилищного фонда в районе Комбината к централизованной системе водоотведения по ул. Б.Кнунянца</t>
  </si>
  <si>
    <t>ПИР и строительство самотечного и напорного коллектора для подключения объектов жилищного фонда по ул. Пушкина</t>
  </si>
  <si>
    <t>ПИР и строительство самотечного коллектора от 20 квартала до КНС 21 микрорайон по ул. Арктическая</t>
  </si>
  <si>
    <t>ПИР и реконструкция самотечного коллектора от внешней стены дома по ул. Броднева31А и ул. Броднева 31 Б до колодца К-4/38с (200м)</t>
  </si>
  <si>
    <t>ПИР и реконструкция самотечного коллектора от внешней стены дома по ул. Броднева35А и ул.Броднева 35 Б до колодца К-3/41с (110м)</t>
  </si>
  <si>
    <t>ПИР и реконструкция самотечного коллектора от внешней стены дома ул. Броднева 40, 40а до колодца К-14/42 (210 м)</t>
  </si>
  <si>
    <t>ПИР и реконструкция самотечного коллектора от внешней стены дома по ул. Подшибякина 26 до колодца К-25/39 (54м)</t>
  </si>
  <si>
    <t>ПИР и реконструкция самотечного коллектора от внешней стены дома по ул. Подшибякина 28 до колодца К-25/39 (54м)</t>
  </si>
  <si>
    <t>ПИР и реконструкция самотечного коллектора от внешней стены дома по ул. Подшибякина 30 до колодца К-25/39 (54м)</t>
  </si>
  <si>
    <t>ПИР и реконструкция самотечного коллектора от внешней стены дома по ул. Подшибякина 32 до колодца К-20/39 (85м)</t>
  </si>
  <si>
    <t>ПИР и реконструкция самотечного коллектора от внешней стены дома по ул. Подшибякина 34 до колодца К-19/39 (40м)</t>
  </si>
  <si>
    <t>ПИР и реконструкция самотечного коллектора от внешней стены дома по ул. Подшибякина 36 до колодца К-3/39 (118м)</t>
  </si>
  <si>
    <t>ПИР и реконструкция самотечного коллектора от внешней стены дома по ул. Подшибякина 38 до колодца К-3/39 (118м)</t>
  </si>
  <si>
    <t>ПИР и реконструкция самотечного коллектора от внешней стены дома по Подшибякина 39 до колодца К-37/42 (118м)</t>
  </si>
  <si>
    <t>ПИР и реконструкция самотечного коллектора от внешней стены дома по ул. Матросова, 30 до колодца К-33/39 (60м)</t>
  </si>
  <si>
    <t>ПИР и реконструкция самотечного коллектора от внешней стены дома по ул. Матросова, 28 до колодца К-35/39 (60м)</t>
  </si>
  <si>
    <t>ПИР и реконструкция самотечного коллектора от внешней стены дома по ул. Мира, 27 до колодца К-1/37 (52м)</t>
  </si>
  <si>
    <t>ПИР и реконструкция самотечного коллектора от внешней стены дома по ул. Мира, 29 до колодца К-3/37 (70м)</t>
  </si>
  <si>
    <t>ПИР и реконструкция самотечного коллектора от внешней стены дома по ул. Мира, 31 до колодца К-4/37 (60м)</t>
  </si>
  <si>
    <t>ПИР и реконструкция самотечного коллектора от внешней стены дома по ул. Мира, 33 до колодца К-5/37 (68м)</t>
  </si>
  <si>
    <t>Общее количество электрической энергии, потребляемой в соответствующем технологическом процессе (тыс. кВтч)</t>
  </si>
  <si>
    <t>Общий объём транспортируемых сточных вод, тыс.м3</t>
  </si>
  <si>
    <t>Уменьшение аварийности в сетях водоотведения (ед.)</t>
  </si>
  <si>
    <t>ИНН  8901030855, КПП  891450001</t>
  </si>
  <si>
    <t>ПИР  проекта "Техническое перевооружение КНС 21 микрорайон по ул. Арктическая"</t>
  </si>
  <si>
    <t>Итого</t>
  </si>
  <si>
    <t>87,934 -Кап.вложения 151,694 - Амортизация</t>
  </si>
  <si>
    <t>46,660 -Кап.вложения 80,493 - Амортизация</t>
  </si>
  <si>
    <t>134,593 -Кап.вложения 232,186 - Амортизация</t>
  </si>
  <si>
    <t>672,967 -Кап.вложения 1 160,931 - Амортизация</t>
  </si>
  <si>
    <t>2016 год</t>
  </si>
  <si>
    <t>технологические нарушения -12</t>
  </si>
  <si>
    <t>технологические нарушения -99</t>
  </si>
  <si>
    <t>89-т от 26.09.2017</t>
  </si>
  <si>
    <t>Признать утратившим силу приказ департамента тарифной политики, энергетики и жилищно-коммунального комплекса Ямала-Ненецкого автономного округа от 18.12.2015 года №350-т "Об утверждении инвестиционной программы акционерного общества "Салехардэнерго" по развитию системы водоотведения муниципального образования город Салехард, на 2016-2020 годы."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</si>
</sst>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72" fontId="1" fillId="0" borderId="0" xfId="0" applyNumberFormat="1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/>
    </xf>
    <xf numFmtId="172" fontId="5" fillId="0" borderId="4" xfId="0" applyNumberFormat="1" applyFont="1" applyFill="1" applyBorder="1" applyAlignment="1">
      <alignment horizontal="center" vertical="center"/>
    </xf>
    <xf numFmtId="172" fontId="5" fillId="0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72" fontId="1" fillId="0" borderId="6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76"/>
  <sheetViews>
    <sheetView tabSelected="1" view="pageBreakPreview" zoomScaleNormal="100" workbookViewId="0">
      <selection activeCell="FH11" sqref="FH11:FI11"/>
    </sheetView>
  </sheetViews>
  <sheetFormatPr defaultColWidth="0.85546875" defaultRowHeight="15.75" x14ac:dyDescent="0.25"/>
  <cols>
    <col min="1" max="42" width="0.85546875" style="1"/>
    <col min="43" max="43" width="3.42578125" style="1" customWidth="1"/>
    <col min="44" max="47" width="0.85546875" style="1"/>
    <col min="48" max="48" width="12.42578125" style="1" customWidth="1"/>
    <col min="49" max="96" width="0.85546875" style="1"/>
    <col min="97" max="97" width="6.28515625" style="1" customWidth="1"/>
    <col min="98" max="99" width="0.85546875" style="1"/>
    <col min="100" max="100" width="0.7109375" style="1" customWidth="1"/>
    <col min="101" max="101" width="0.85546875" style="1"/>
    <col min="102" max="102" width="1" style="1" customWidth="1"/>
    <col min="103" max="16384" width="0.85546875" style="1"/>
  </cols>
  <sheetData>
    <row r="1" spans="1:104" ht="51.75" customHeight="1" x14ac:dyDescent="0.25">
      <c r="BW1" s="34" t="s">
        <v>39</v>
      </c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</row>
    <row r="3" spans="1:104" ht="15.75" customHeight="1" x14ac:dyDescent="0.25">
      <c r="D3" s="35" t="s">
        <v>29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</row>
    <row r="4" spans="1:104" x14ac:dyDescent="0.25"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</row>
    <row r="6" spans="1:104" s="4" customFormat="1" ht="16.5" x14ac:dyDescent="0.25">
      <c r="B6" s="18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3"/>
    </row>
    <row r="7" spans="1:104" s="4" customFormat="1" ht="16.5" x14ac:dyDescent="0.25">
      <c r="B7" s="18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3"/>
    </row>
    <row r="8" spans="1:104" s="4" customFormat="1" ht="16.5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</row>
    <row r="9" spans="1:104" s="4" customFormat="1" ht="16.5" x14ac:dyDescent="0.25">
      <c r="A9" s="37" t="s">
        <v>31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</row>
    <row r="10" spans="1:104" s="4" customFormat="1" ht="16.5" x14ac:dyDescent="0.25">
      <c r="A10" s="36" t="s">
        <v>72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</row>
    <row r="11" spans="1:104" s="4" customFormat="1" ht="11.25" customHeight="1" x14ac:dyDescent="0.25">
      <c r="B11" s="8"/>
      <c r="C11" s="19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</row>
    <row r="12" spans="1:10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104" ht="39" customHeight="1" x14ac:dyDescent="0.25">
      <c r="A13" s="21" t="s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3"/>
      <c r="BF13" s="20" t="s">
        <v>40</v>
      </c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</row>
    <row r="14" spans="1:104" ht="24.75" customHeight="1" x14ac:dyDescent="0.25">
      <c r="A14" s="21" t="s">
        <v>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3"/>
      <c r="BF14" s="27" t="s">
        <v>41</v>
      </c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9"/>
    </row>
    <row r="15" spans="1:104" ht="99.75" customHeight="1" x14ac:dyDescent="0.25">
      <c r="A15" s="21" t="s">
        <v>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3"/>
      <c r="BF15" s="20" t="s">
        <v>32</v>
      </c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</row>
    <row r="16" spans="1:104" ht="47.25" customHeight="1" x14ac:dyDescent="0.25">
      <c r="A16" s="21" t="s">
        <v>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3"/>
      <c r="BF16" s="20" t="s">
        <v>33</v>
      </c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</row>
    <row r="17" spans="1:97" ht="31.5" customHeight="1" x14ac:dyDescent="0.25">
      <c r="A17" s="21" t="s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3"/>
      <c r="BF17" s="20" t="s">
        <v>34</v>
      </c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</row>
    <row r="18" spans="1:97" ht="31.5" customHeight="1" x14ac:dyDescent="0.25">
      <c r="A18" s="21" t="s">
        <v>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3"/>
      <c r="BF18" s="24" t="s">
        <v>35</v>
      </c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6"/>
    </row>
    <row r="20" spans="1:97" s="4" customFormat="1" ht="16.5" x14ac:dyDescent="0.25">
      <c r="A20" s="17" t="s">
        <v>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</row>
    <row r="21" spans="1:97" s="4" customFormat="1" ht="16.5" x14ac:dyDescent="0.25">
      <c r="A21" s="17" t="s">
        <v>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</row>
    <row r="22" spans="1:97" x14ac:dyDescent="0.25"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97" ht="31.5" customHeight="1" x14ac:dyDescent="0.25">
      <c r="A23" s="38" t="s">
        <v>13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0"/>
      <c r="AR23" s="47" t="s">
        <v>11</v>
      </c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9"/>
      <c r="BV23" s="47" t="s">
        <v>14</v>
      </c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9"/>
    </row>
    <row r="24" spans="1:97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3"/>
      <c r="AR24" s="5"/>
      <c r="AY24" s="9" t="s">
        <v>36</v>
      </c>
      <c r="AZ24" s="30" t="s">
        <v>37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1" t="s">
        <v>10</v>
      </c>
      <c r="BU24" s="7"/>
      <c r="BV24" s="50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2"/>
    </row>
    <row r="25" spans="1:97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  <c r="AR25" s="31" t="s">
        <v>12</v>
      </c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3"/>
      <c r="BV25" s="53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5"/>
    </row>
    <row r="26" spans="1:97" ht="26.25" customHeight="1" x14ac:dyDescent="0.25">
      <c r="A26" s="14" t="s">
        <v>43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6"/>
      <c r="AR26" s="11">
        <v>239.63</v>
      </c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3"/>
      <c r="BV26" s="60" t="s">
        <v>42</v>
      </c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2"/>
    </row>
    <row r="27" spans="1:97" ht="26.25" customHeight="1" x14ac:dyDescent="0.25">
      <c r="A27" s="14" t="s">
        <v>44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6"/>
      <c r="AR27" s="11">
        <v>1710.33</v>
      </c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3"/>
      <c r="BV27" s="63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5"/>
    </row>
    <row r="28" spans="1:97" ht="28.5" customHeight="1" x14ac:dyDescent="0.25">
      <c r="A28" s="14" t="s">
        <v>45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6"/>
      <c r="AR28" s="11">
        <v>239.63</v>
      </c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3"/>
      <c r="BV28" s="63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5"/>
    </row>
    <row r="29" spans="1:97" ht="40.5" customHeight="1" x14ac:dyDescent="0.25">
      <c r="A29" s="14" t="s">
        <v>46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6"/>
      <c r="AR29" s="11">
        <v>1717.17</v>
      </c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3"/>
      <c r="BV29" s="63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5"/>
    </row>
    <row r="30" spans="1:97" ht="39" customHeight="1" x14ac:dyDescent="0.25">
      <c r="A30" s="14" t="s">
        <v>47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6"/>
      <c r="AR30" s="11">
        <v>37099.519999999997</v>
      </c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3"/>
      <c r="BV30" s="63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5"/>
    </row>
    <row r="31" spans="1:97" ht="30" customHeight="1" x14ac:dyDescent="0.25">
      <c r="A31" s="14" t="s">
        <v>48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6"/>
      <c r="AR31" s="11">
        <v>15580.85</v>
      </c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3"/>
      <c r="BV31" s="63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5"/>
    </row>
    <row r="32" spans="1:97" ht="51.75" customHeight="1" x14ac:dyDescent="0.25">
      <c r="A32" s="14" t="s">
        <v>49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6"/>
      <c r="AR32" s="11">
        <v>21040.22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3"/>
      <c r="BV32" s="63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5"/>
    </row>
    <row r="33" spans="1:97" ht="39.75" customHeight="1" x14ac:dyDescent="0.25">
      <c r="A33" s="14" t="s">
        <v>50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6"/>
      <c r="AR33" s="11">
        <v>8671.27</v>
      </c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3"/>
      <c r="BV33" s="63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5"/>
    </row>
    <row r="34" spans="1:97" ht="39" customHeight="1" x14ac:dyDescent="0.25">
      <c r="A34" s="14" t="s">
        <v>51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6"/>
      <c r="AR34" s="11">
        <v>10716.91</v>
      </c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3"/>
      <c r="BV34" s="63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5"/>
    </row>
    <row r="35" spans="1:97" ht="39.75" customHeight="1" x14ac:dyDescent="0.25">
      <c r="A35" s="14" t="s">
        <v>52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6"/>
      <c r="AR35" s="11">
        <v>1264.18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3"/>
      <c r="BV35" s="63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5"/>
    </row>
    <row r="36" spans="1:97" ht="39.75" customHeight="1" x14ac:dyDescent="0.25">
      <c r="A36" s="14" t="s">
        <v>53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6"/>
      <c r="AR36" s="11">
        <v>821.88</v>
      </c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3"/>
      <c r="BV36" s="63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5"/>
    </row>
    <row r="37" spans="1:97" ht="39.75" customHeight="1" x14ac:dyDescent="0.25">
      <c r="A37" s="14" t="s">
        <v>54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6"/>
      <c r="AR37" s="11">
        <v>1775.51</v>
      </c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3"/>
      <c r="BV37" s="63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5"/>
    </row>
    <row r="38" spans="1:97" ht="43.5" customHeight="1" x14ac:dyDescent="0.25">
      <c r="A38" s="14" t="s">
        <v>55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6"/>
      <c r="AR38" s="11">
        <v>484.53</v>
      </c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3"/>
      <c r="BV38" s="63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5"/>
    </row>
    <row r="39" spans="1:97" ht="42" customHeight="1" x14ac:dyDescent="0.25">
      <c r="A39" s="14" t="s">
        <v>56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6"/>
      <c r="AR39" s="11">
        <v>484.53</v>
      </c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3"/>
      <c r="BV39" s="63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5"/>
    </row>
    <row r="40" spans="1:97" ht="35.25" customHeight="1" x14ac:dyDescent="0.25">
      <c r="A40" s="14" t="s">
        <v>57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6"/>
      <c r="AR40" s="11">
        <v>484.53</v>
      </c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3"/>
      <c r="BV40" s="63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5"/>
    </row>
    <row r="41" spans="1:97" ht="26.25" customHeight="1" x14ac:dyDescent="0.25">
      <c r="A41" s="14" t="s">
        <v>58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6"/>
      <c r="AR41" s="11">
        <v>821.19</v>
      </c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3"/>
      <c r="BV41" s="63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5"/>
    </row>
    <row r="42" spans="1:97" ht="36.75" customHeight="1" x14ac:dyDescent="0.25">
      <c r="A42" s="14" t="s">
        <v>59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6"/>
      <c r="AR42" s="11">
        <v>402.53</v>
      </c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3"/>
      <c r="BV42" s="63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5"/>
    </row>
    <row r="43" spans="1:97" ht="39" customHeight="1" x14ac:dyDescent="0.25">
      <c r="A43" s="14" t="s">
        <v>60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6"/>
      <c r="AR43" s="11">
        <v>859.39</v>
      </c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3"/>
      <c r="BV43" s="63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5"/>
    </row>
    <row r="44" spans="1:97" ht="39" customHeight="1" x14ac:dyDescent="0.25">
      <c r="A44" s="14" t="s">
        <v>61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6"/>
      <c r="AR44" s="11">
        <v>859.39</v>
      </c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3"/>
      <c r="BV44" s="63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5"/>
    </row>
    <row r="45" spans="1:97" ht="36" customHeight="1" x14ac:dyDescent="0.25">
      <c r="A45" s="14" t="s">
        <v>62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6"/>
      <c r="AR45" s="11">
        <v>851.84</v>
      </c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3"/>
      <c r="BV45" s="63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5"/>
    </row>
    <row r="46" spans="1:97" ht="44.25" customHeight="1" x14ac:dyDescent="0.25">
      <c r="A46" s="14" t="s">
        <v>63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6"/>
      <c r="AR46" s="11">
        <v>622.57000000000005</v>
      </c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3"/>
      <c r="BV46" s="63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5"/>
    </row>
    <row r="47" spans="1:97" ht="36" customHeight="1" x14ac:dyDescent="0.25">
      <c r="A47" s="14" t="s">
        <v>64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6"/>
      <c r="AR47" s="11">
        <v>622.57000000000005</v>
      </c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3"/>
      <c r="BV47" s="63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5"/>
    </row>
    <row r="48" spans="1:97" ht="26.25" customHeight="1" x14ac:dyDescent="0.25">
      <c r="A48" s="14" t="s">
        <v>65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6"/>
      <c r="AR48" s="11">
        <v>561.66</v>
      </c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3"/>
      <c r="BV48" s="63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5"/>
    </row>
    <row r="49" spans="1:97" ht="36.75" customHeight="1" x14ac:dyDescent="0.25">
      <c r="A49" s="14" t="s">
        <v>66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6"/>
      <c r="AR49" s="11">
        <v>698.72</v>
      </c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3"/>
      <c r="BV49" s="63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5"/>
    </row>
    <row r="50" spans="1:97" ht="38.25" customHeight="1" x14ac:dyDescent="0.25">
      <c r="A50" s="14" t="s">
        <v>67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6"/>
      <c r="AR50" s="11">
        <v>622.57000000000005</v>
      </c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3"/>
      <c r="BV50" s="63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5"/>
    </row>
    <row r="51" spans="1:97" ht="37.5" customHeight="1" x14ac:dyDescent="0.25">
      <c r="A51" s="14" t="s">
        <v>68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6"/>
      <c r="AR51" s="11">
        <v>622.57000000000005</v>
      </c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3"/>
      <c r="BV51" s="63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5"/>
    </row>
    <row r="52" spans="1:97" x14ac:dyDescent="0.25">
      <c r="A52" s="57" t="s">
        <v>38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9"/>
      <c r="AR52" s="11">
        <f>SUM(AR26:AR51)</f>
        <v>109875.69000000003</v>
      </c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3"/>
      <c r="BV52" s="66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8"/>
    </row>
    <row r="54" spans="1:97" s="4" customFormat="1" ht="16.5" x14ac:dyDescent="0.25">
      <c r="A54" s="17" t="s">
        <v>16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</row>
    <row r="55" spans="1:97" s="4" customFormat="1" ht="16.5" x14ac:dyDescent="0.25">
      <c r="A55" s="17" t="s">
        <v>15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</row>
    <row r="57" spans="1:97" ht="80.25" customHeight="1" x14ac:dyDescent="0.25">
      <c r="A57" s="56" t="s">
        <v>17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 t="s">
        <v>18</v>
      </c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 t="s">
        <v>19</v>
      </c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 t="s">
        <v>20</v>
      </c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</row>
    <row r="58" spans="1:97" ht="93.7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69" t="s">
        <v>69</v>
      </c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70">
        <v>575.65</v>
      </c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>
        <v>645.71</v>
      </c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</row>
    <row r="59" spans="1:97" ht="46.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69" t="s">
        <v>70</v>
      </c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70">
        <v>1599.03</v>
      </c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>
        <v>1287.98</v>
      </c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</row>
    <row r="60" spans="1:97" ht="41.2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69" t="s">
        <v>71</v>
      </c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74" t="s">
        <v>80</v>
      </c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6"/>
      <c r="BW60" s="74" t="s">
        <v>81</v>
      </c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6"/>
    </row>
    <row r="62" spans="1:97" s="4" customFormat="1" ht="16.5" x14ac:dyDescent="0.25">
      <c r="A62" s="17" t="s">
        <v>21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</row>
    <row r="64" spans="1:97" ht="96" customHeight="1" x14ac:dyDescent="0.25">
      <c r="A64" s="56" t="s">
        <v>22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 t="s">
        <v>23</v>
      </c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 t="s">
        <v>24</v>
      </c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 t="s">
        <v>25</v>
      </c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</row>
    <row r="65" spans="1:102" ht="31.5" customHeight="1" x14ac:dyDescent="0.25">
      <c r="A65" s="24" t="s">
        <v>79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6"/>
      <c r="W65" s="80" t="s">
        <v>43</v>
      </c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2"/>
      <c r="AW65" s="83">
        <f>(0.36677966)*1000-AW66</f>
        <v>239.62711762711865</v>
      </c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5"/>
      <c r="BW65" s="86" t="s">
        <v>75</v>
      </c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8"/>
      <c r="CV65" s="10"/>
      <c r="CX65" s="10"/>
    </row>
    <row r="66" spans="1:102" ht="33.75" customHeight="1" x14ac:dyDescent="0.25">
      <c r="A66" s="24" t="s">
        <v>79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6"/>
      <c r="W66" s="80" t="s">
        <v>44</v>
      </c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2"/>
      <c r="AW66" s="83">
        <f>0.15004/1.18*1000</f>
        <v>127.15254237288137</v>
      </c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5"/>
      <c r="BW66" s="86" t="s">
        <v>76</v>
      </c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8"/>
      <c r="CV66" s="10"/>
      <c r="CX66" s="10"/>
    </row>
    <row r="67" spans="1:102" ht="31.5" customHeight="1" x14ac:dyDescent="0.25">
      <c r="A67" s="24" t="s">
        <v>79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6"/>
      <c r="W67" s="80" t="s">
        <v>73</v>
      </c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2"/>
      <c r="AW67" s="83">
        <f>0.36677966*1000-AW68</f>
        <v>239.62711762711865</v>
      </c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5"/>
      <c r="BW67" s="86" t="s">
        <v>75</v>
      </c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8"/>
      <c r="CV67" s="10"/>
      <c r="CX67" s="10"/>
    </row>
    <row r="68" spans="1:102" ht="33.75" customHeight="1" x14ac:dyDescent="0.25">
      <c r="A68" s="24" t="s">
        <v>79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6"/>
      <c r="W68" s="80" t="s">
        <v>46</v>
      </c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2"/>
      <c r="AW68" s="83">
        <f>0.15004/1.18*1000</f>
        <v>127.15254237288137</v>
      </c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5"/>
      <c r="BW68" s="86" t="s">
        <v>76</v>
      </c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8"/>
      <c r="CV68" s="10"/>
      <c r="CX68" s="10"/>
    </row>
    <row r="69" spans="1:102" ht="33.75" customHeight="1" x14ac:dyDescent="0.25">
      <c r="A69" s="24" t="s">
        <v>79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6"/>
      <c r="W69" s="80" t="s">
        <v>50</v>
      </c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2"/>
      <c r="AW69" s="83">
        <f>0.36677966*1000</f>
        <v>366.77966000000004</v>
      </c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5"/>
      <c r="BW69" s="86" t="s">
        <v>77</v>
      </c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8"/>
      <c r="CV69" s="10"/>
      <c r="CX69" s="10"/>
    </row>
    <row r="70" spans="1:102" ht="42" customHeight="1" x14ac:dyDescent="0.25">
      <c r="A70" s="24" t="s">
        <v>79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6"/>
      <c r="W70" s="94" t="s">
        <v>53</v>
      </c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6"/>
      <c r="AW70" s="83">
        <f>0.36677967*1000</f>
        <v>366.77967000000001</v>
      </c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5"/>
      <c r="BW70" s="86" t="s">
        <v>77</v>
      </c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8"/>
      <c r="CV70" s="10"/>
      <c r="CX70" s="10"/>
    </row>
    <row r="71" spans="1:102" ht="42" customHeight="1" x14ac:dyDescent="0.25">
      <c r="A71" s="24" t="s">
        <v>79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6"/>
      <c r="W71" s="94" t="s">
        <v>60</v>
      </c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6"/>
      <c r="AW71" s="83">
        <f>0.36677967*1000</f>
        <v>366.77967000000001</v>
      </c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5"/>
      <c r="BW71" s="86" t="s">
        <v>77</v>
      </c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8"/>
      <c r="CV71" s="10"/>
      <c r="CX71" s="10"/>
    </row>
    <row r="72" spans="1:102" ht="31.5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90" t="s">
        <v>74</v>
      </c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3">
        <f>AW65+AW66+AW67+AW68+AW69+AW70+AW71</f>
        <v>1833.8983199999998</v>
      </c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6" t="s">
        <v>78</v>
      </c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8"/>
      <c r="CV72" s="10"/>
      <c r="CX72" s="10"/>
    </row>
    <row r="73" spans="1:102" s="4" customFormat="1" ht="16.5" x14ac:dyDescent="0.25">
      <c r="A73" s="17" t="s">
        <v>26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</row>
    <row r="75" spans="1:102" x14ac:dyDescent="0.25">
      <c r="A75" s="89" t="s">
        <v>27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71" t="s">
        <v>28</v>
      </c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3"/>
    </row>
    <row r="76" spans="1:102" ht="96" customHeight="1" x14ac:dyDescent="0.25">
      <c r="A76" s="77" t="s">
        <v>82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9"/>
      <c r="AG76" s="57" t="s">
        <v>83</v>
      </c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9"/>
    </row>
  </sheetData>
  <mergeCells count="142">
    <mergeCell ref="W69:AV69"/>
    <mergeCell ref="AW69:BV69"/>
    <mergeCell ref="A70:V70"/>
    <mergeCell ref="W70:AV70"/>
    <mergeCell ref="A68:V68"/>
    <mergeCell ref="W68:AV68"/>
    <mergeCell ref="AW68:BV68"/>
    <mergeCell ref="BW68:CS68"/>
    <mergeCell ref="A71:V71"/>
    <mergeCell ref="BW71:CS71"/>
    <mergeCell ref="W71:AV71"/>
    <mergeCell ref="AW71:BV71"/>
    <mergeCell ref="A69:V69"/>
    <mergeCell ref="BW69:CS69"/>
    <mergeCell ref="A67:V67"/>
    <mergeCell ref="W67:AV67"/>
    <mergeCell ref="AW67:BV67"/>
    <mergeCell ref="BW67:CS67"/>
    <mergeCell ref="A72:V72"/>
    <mergeCell ref="W72:AV72"/>
    <mergeCell ref="AW72:BV72"/>
    <mergeCell ref="BW72:CS72"/>
    <mergeCell ref="AW70:BV70"/>
    <mergeCell ref="BW70:CS70"/>
    <mergeCell ref="A66:V66"/>
    <mergeCell ref="W66:AV66"/>
    <mergeCell ref="AW66:BV66"/>
    <mergeCell ref="BW66:CS66"/>
    <mergeCell ref="AR46:BU46"/>
    <mergeCell ref="A47:AQ47"/>
    <mergeCell ref="AR47:BU47"/>
    <mergeCell ref="A48:AQ48"/>
    <mergeCell ref="AR48:BU48"/>
    <mergeCell ref="A49:AQ49"/>
    <mergeCell ref="A38:AQ38"/>
    <mergeCell ref="AR38:BU38"/>
    <mergeCell ref="A43:AQ43"/>
    <mergeCell ref="AR43:BU43"/>
    <mergeCell ref="A44:AQ44"/>
    <mergeCell ref="AR44:BU44"/>
    <mergeCell ref="AR40:BU40"/>
    <mergeCell ref="A33:AQ33"/>
    <mergeCell ref="AR33:BU33"/>
    <mergeCell ref="A34:AQ34"/>
    <mergeCell ref="AR34:BU34"/>
    <mergeCell ref="A35:AQ35"/>
    <mergeCell ref="AR35:BU35"/>
    <mergeCell ref="A29:AQ29"/>
    <mergeCell ref="AR29:BU29"/>
    <mergeCell ref="A31:AQ31"/>
    <mergeCell ref="AR31:BU31"/>
    <mergeCell ref="A76:AF76"/>
    <mergeCell ref="AG76:CS76"/>
    <mergeCell ref="A65:V65"/>
    <mergeCell ref="W65:AV65"/>
    <mergeCell ref="AW65:BV65"/>
    <mergeCell ref="BW65:CS65"/>
    <mergeCell ref="AG75:CS75"/>
    <mergeCell ref="A60:V60"/>
    <mergeCell ref="W60:AV60"/>
    <mergeCell ref="AW60:BV60"/>
    <mergeCell ref="BW60:CS60"/>
    <mergeCell ref="A62:CS62"/>
    <mergeCell ref="A64:V64"/>
    <mergeCell ref="W64:AV64"/>
    <mergeCell ref="A73:CS73"/>
    <mergeCell ref="A75:AF75"/>
    <mergeCell ref="AW64:BV64"/>
    <mergeCell ref="BW64:CS64"/>
    <mergeCell ref="A58:V58"/>
    <mergeCell ref="W58:AV58"/>
    <mergeCell ref="AW58:BV58"/>
    <mergeCell ref="BW58:CS58"/>
    <mergeCell ref="A59:V59"/>
    <mergeCell ref="W59:AV59"/>
    <mergeCell ref="AW59:BV59"/>
    <mergeCell ref="BW59:CS59"/>
    <mergeCell ref="BV26:CS52"/>
    <mergeCell ref="A30:AQ30"/>
    <mergeCell ref="AR30:BU30"/>
    <mergeCell ref="A36:AQ36"/>
    <mergeCell ref="AR36:BU36"/>
    <mergeCell ref="A37:AQ37"/>
    <mergeCell ref="A32:AQ32"/>
    <mergeCell ref="AR32:BU32"/>
    <mergeCell ref="A28:AQ28"/>
    <mergeCell ref="AR28:BU28"/>
    <mergeCell ref="A57:V57"/>
    <mergeCell ref="W57:AV57"/>
    <mergeCell ref="AW57:BV57"/>
    <mergeCell ref="BW57:CS57"/>
    <mergeCell ref="A51:AQ51"/>
    <mergeCell ref="AR51:BU51"/>
    <mergeCell ref="A52:AQ52"/>
    <mergeCell ref="AR52:BU52"/>
    <mergeCell ref="A54:CS54"/>
    <mergeCell ref="A55:CS55"/>
    <mergeCell ref="A41:AQ41"/>
    <mergeCell ref="AR41:BU41"/>
    <mergeCell ref="A42:AQ42"/>
    <mergeCell ref="AR42:BU42"/>
    <mergeCell ref="A50:AQ50"/>
    <mergeCell ref="AR50:BU50"/>
    <mergeCell ref="A45:AQ45"/>
    <mergeCell ref="AR49:BU49"/>
    <mergeCell ref="AR45:BU45"/>
    <mergeCell ref="A46:AQ46"/>
    <mergeCell ref="AR37:BU37"/>
    <mergeCell ref="A39:AQ39"/>
    <mergeCell ref="AR39:BU39"/>
    <mergeCell ref="A40:AQ40"/>
    <mergeCell ref="A13:BE13"/>
    <mergeCell ref="BF13:CS13"/>
    <mergeCell ref="A20:CS20"/>
    <mergeCell ref="A23:AQ25"/>
    <mergeCell ref="AR23:BU23"/>
    <mergeCell ref="BV23:CS25"/>
    <mergeCell ref="AR25:BU25"/>
    <mergeCell ref="BF15:CS15"/>
    <mergeCell ref="BF16:CS16"/>
    <mergeCell ref="BW1:CY1"/>
    <mergeCell ref="D3:CZ4"/>
    <mergeCell ref="B6:CR6"/>
    <mergeCell ref="A8:CZ8"/>
    <mergeCell ref="A9:CY9"/>
    <mergeCell ref="A10:CZ10"/>
    <mergeCell ref="A14:BE14"/>
    <mergeCell ref="A15:BE15"/>
    <mergeCell ref="A16:BE16"/>
    <mergeCell ref="A17:BE17"/>
    <mergeCell ref="BF14:CS14"/>
    <mergeCell ref="AZ24:BK24"/>
    <mergeCell ref="AR26:BU26"/>
    <mergeCell ref="A27:AQ27"/>
    <mergeCell ref="AR27:BU27"/>
    <mergeCell ref="A21:CS21"/>
    <mergeCell ref="A26:AQ26"/>
    <mergeCell ref="B7:CR7"/>
    <mergeCell ref="C11:CY11"/>
    <mergeCell ref="BF17:CS17"/>
    <mergeCell ref="A18:BE18"/>
    <mergeCell ref="BF18:CS18"/>
  </mergeCells>
  <phoneticPr fontId="0" type="noConversion"/>
  <pageMargins left="0.94488188976377963" right="0.62992125984251968" top="0.59055118110236227" bottom="0.39370078740157483" header="0.19685039370078741" footer="0.19685039370078741"/>
  <pageSetup paperSize="9" scale="7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3.7</vt:lpstr>
      <vt:lpstr>'3.7'!Область_печати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userr</cp:lastModifiedBy>
  <cp:lastPrinted>2017-04-20T04:53:29Z</cp:lastPrinted>
  <dcterms:created xsi:type="dcterms:W3CDTF">2011-01-11T10:25:48Z</dcterms:created>
  <dcterms:modified xsi:type="dcterms:W3CDTF">2017-10-30T05:13:45Z</dcterms:modified>
</cp:coreProperties>
</file>