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xlsBook" defaultThemeVersion="124226"/>
  <bookViews>
    <workbookView xWindow="-32055" yWindow="75" windowWidth="5550" windowHeight="2550" tabRatio="947" firstSheet="3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3.8'!$E$11:$I$17</definedName>
    <definedName name="List01_Name">'Форма 3.8'!$G$8:$I$8</definedName>
    <definedName name="List01_Num">'Форма 3.8'!$G$1:$I$1</definedName>
    <definedName name="List01_p1">'Форма 3.8'!$G$11:$I$11</definedName>
    <definedName name="List01_p2">'Форма 3.8'!$G$12:$I$12</definedName>
    <definedName name="List01_p3">'Форма 3.8'!$G$13:$I$13</definedName>
    <definedName name="List01_p4">'Форма 3.8'!$G$3:$I$3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3.8'!$G:$G</definedName>
    <definedName name="obj_List01_25">'Форма 3.8'!$H:$H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3.8'!$I$8</definedName>
    <definedName name="pIns_List01_2">'Форма 3.8'!$E$18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A8" i="553"/>
  <c r="A9"/>
  <c r="A10"/>
  <c r="A11"/>
  <c r="A12"/>
  <c r="A13"/>
  <c r="A14"/>
  <c r="H15" i="532"/>
  <c r="H10"/>
  <c r="A5" i="553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0"/>
  <c r="M2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<sst xmlns="http://schemas.openxmlformats.org/spreadsheetml/2006/main" count="1062" uniqueCount="640">
  <si>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</si>
  <si>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</si>
  <si>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</si>
  <si>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</si>
  <si>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</si>
  <si>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</si>
  <si>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</si>
  <si>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</si>
  <si>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</si>
  <si>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</si>
  <si>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</si>
  <si>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</si>
  <si>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</si>
  <si>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</si>
  <si>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</si>
  <si>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</si>
  <si>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</si>
  <si>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</si>
  <si>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</si>
  <si>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</si>
  <si>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</si>
  <si>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</si>
  <si>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</si>
  <si>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</si>
  <si>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</si>
  <si>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</si>
  <si>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</si>
  <si>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</si>
  <si>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</si>
  <si>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</si>
  <si>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</si>
  <si>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</si>
  <si>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</si>
  <si>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</si>
  <si>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</si>
  <si>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</si>
  <si>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</si>
  <si>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</si>
  <si>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</si>
  <si>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</si>
  <si>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</si>
  <si>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</si>
  <si>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</si>
  <si>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</si>
  <si>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</si>
  <si>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</si>
  <si>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</si>
  <si>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</si>
  <si>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</si>
  <si>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</si>
  <si>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</si>
  <si>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</si>
  <si>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</si>
  <si>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</si>
  <si>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</si>
  <si>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</si>
  <si>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</si>
  <si>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</si>
  <si>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</si>
  <si>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</si>
  <si>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</si>
  <si>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</si>
  <si>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</si>
  <si>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</si>
  <si>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</si>
  <si>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</si>
  <si>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</si>
  <si>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</si>
  <si>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</si>
  <si>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</si>
  <si>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</si>
  <si>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</si>
  <si>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</si>
  <si>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</si>
  <si>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</si>
  <si>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</si>
  <si>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</si>
  <si>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</si>
  <si>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</si>
  <si>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</si>
  <si>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</si>
  <si>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</si>
  <si>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</si>
  <si>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</si>
  <si>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</si>
  <si>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</si>
  <si>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</si>
  <si>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</si>
  <si>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</si>
  <si>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</si>
  <si>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</si>
  <si>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</si>
  <si>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</si>
  <si>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</si>
  <si>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</si>
  <si>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</si>
  <si>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</si>
  <si>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</si>
  <si>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</si>
  <si>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</si>
  <si>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</si>
  <si>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</si>
  <si>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</si>
  <si>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</si>
  <si>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</si>
  <si>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</si>
  <si>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</si>
  <si>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</si>
  <si>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</si>
  <si>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</si>
  <si>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</si>
  <si>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</si>
  <si>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</si>
  <si>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</si>
  <si>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</si>
  <si>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</si>
  <si>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</si>
  <si>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</si>
  <si>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</si>
  <si>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</si>
  <si>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</si>
  <si>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</si>
  <si>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</si>
  <si>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</si>
  <si>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</si>
  <si>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</si>
  <si>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</si>
  <si>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</si>
  <si>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</si>
  <si>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</si>
  <si>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</si>
  <si>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</si>
  <si>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</si>
  <si>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</si>
  <si>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</si>
  <si>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</si>
  <si>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</si>
  <si>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</si>
  <si>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</si>
  <si>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</si>
  <si>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</si>
  <si>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</si>
  <si>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</si>
  <si>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</si>
  <si>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</si>
  <si>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</si>
  <si>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</si>
  <si>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</si>
  <si>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</si>
  <si>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</si>
  <si>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</si>
  <si>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</si>
  <si>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</si>
  <si>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</si>
  <si>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</si>
  <si>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</si>
  <si>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</si>
  <si>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</si>
  <si>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</si>
  <si>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</si>
  <si>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</si>
  <si>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</si>
  <si>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</si>
  <si>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</si>
  <si>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</si>
  <si>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</si>
  <si>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</si>
  <si>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</si>
  <si>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</si>
  <si>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</si>
  <si>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</si>
  <si>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</si>
  <si>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</si>
  <si>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</si>
  <si>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</si>
  <si>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</si>
  <si>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</si>
  <si>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</si>
  <si>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</si>
  <si>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</si>
  <si>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</si>
  <si>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</si>
  <si>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</si>
  <si>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</si>
  <si>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</si>
  <si>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</si>
  <si>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</si>
  <si>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</si>
  <si>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</si>
  <si>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</si>
  <si>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</si>
  <si>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</si>
  <si>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</si>
  <si>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</si>
  <si>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</si>
  <si>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</si>
  <si>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</si>
  <si>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</si>
  <si>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</si>
  <si>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</si>
  <si>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</si>
  <si>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</si>
  <si>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</si>
  <si>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</si>
  <si>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</si>
  <si>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</si>
  <si>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</si>
  <si>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</si>
  <si>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</si>
  <si>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</si>
  <si>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</si>
  <si>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</si>
  <si>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</si>
  <si>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</si>
  <si>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</si>
  <si>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</si>
  <si>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</si>
  <si>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</si>
  <si>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</si>
  <si>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</si>
  <si>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</si>
  <si>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</si>
  <si>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</si>
  <si>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</si>
  <si>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</si>
  <si>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</si>
  <si>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</si>
  <si>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</si>
  <si>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</si>
  <si>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</si>
  <si>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</si>
  <si>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</si>
  <si>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</si>
  <si>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</si>
  <si>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</si>
  <si>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</si>
  <si>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</si>
  <si>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</si>
  <si>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</si>
  <si>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</si>
  <si>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</si>
  <si>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</si>
  <si>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</si>
  <si>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</si>
  <si>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</si>
  <si>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</si>
  <si>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</si>
  <si>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</si>
  <si>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</si>
  <si>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</si>
  <si>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</si>
  <si>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</si>
  <si>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</si>
  <si>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</si>
  <si>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</si>
  <si>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</si>
  <si>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</si>
  <si>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</si>
  <si>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</si>
  <si>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</si>
  <si>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</si>
  <si>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</si>
  <si>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</si>
  <si>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</si>
  <si>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</si>
  <si>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</si>
  <si>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</si>
  <si>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</si>
  <si>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</si>
  <si>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</si>
  <si>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</si>
  <si>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</si>
  <si>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</si>
  <si>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</si>
  <si>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</si>
  <si>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</si>
  <si>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</si>
  <si>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</si>
  <si>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</si>
  <si>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</si>
  <si>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</si>
  <si>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</si>
  <si>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</si>
  <si>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</si>
  <si>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</si>
  <si>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</si>
  <si>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</si>
  <si>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</si>
  <si>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</si>
  <si>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</si>
  <si>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</si>
  <si>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</si>
  <si>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</si>
  <si>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</si>
  <si>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</si>
  <si>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</si>
  <si>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</si>
  <si>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</si>
  <si>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</si>
  <si>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</si>
  <si>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</si>
  <si>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</si>
  <si>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</si>
  <si>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</si>
  <si>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</si>
  <si>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</si>
  <si>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</si>
  <si>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</si>
  <si>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</si>
  <si>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</si>
  <si>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</si>
  <si>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</si>
  <si>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</si>
  <si>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</si>
  <si>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</si>
  <si>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</si>
  <si>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</si>
  <si>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</si>
  <si>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</si>
  <si>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</si>
  <si>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</si>
  <si>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</si>
  <si>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</si>
  <si>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</si>
  <si>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</si>
  <si>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</si>
  <si>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</si>
  <si>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</si>
  <si>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</si>
  <si>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</si>
  <si>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</si>
  <si>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</si>
  <si>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</si>
  <si>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</si>
  <si>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</si>
  <si>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</si>
  <si>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</si>
  <si>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</si>
  <si>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</si>
  <si>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</si>
  <si>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</si>
  <si>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</si>
  <si>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</si>
  <si>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</si>
  <si>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</si>
  <si>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</si>
  <si>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</si>
  <si>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</si>
  <si>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</si>
  <si>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</si>
  <si>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</si>
  <si>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</si>
  <si>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03.07.2019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</si>
  <si>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</si>
  <si>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</si>
  <si>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</si>
  <si>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</si>
  <si>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</si>
  <si>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</si>
  <si>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</si>
  <si>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</si>
  <si>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</si>
  <si>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</si>
  <si>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</si>
  <si>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</si>
  <si>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</si>
  <si>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</si>
  <si>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</si>
  <si>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</si>
  <si>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</si>
  <si>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</si>
  <si>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26361309</t>
  </si>
  <si>
    <t>АО "Салехардэнерго"</t>
  </si>
  <si>
    <t>8901030855</t>
  </si>
  <si>
    <t>890101001</t>
  </si>
  <si>
    <t>26539156</t>
  </si>
  <si>
    <t>АО "Уренгойгорводоканал"</t>
  </si>
  <si>
    <t>8904046652</t>
  </si>
  <si>
    <t>890401001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</si>
  <si>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</si>
  <si>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</si>
  <si>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</si>
  <si>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</si>
  <si>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</si>
  <si>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</si>
  <si>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</si>
  <si>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27664323</t>
  </si>
  <si>
    <t>АО "Ямалкоммунэнерго" филиал в Надымском районе</t>
  </si>
  <si>
    <t>8901025421</t>
  </si>
  <si>
    <t>890343001</t>
  </si>
  <si>
    <t>26-03-2012 00:00:00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</si>
  <si>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</si>
  <si>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</si>
  <si>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</si>
  <si>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</si>
  <si>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</si>
  <si>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</si>
  <si>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</si>
  <si>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</si>
  <si>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</si>
  <si>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</si>
  <si>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</si>
  <si>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</si>
  <si>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</si>
  <si>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</si>
  <si>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</si>
  <si>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</si>
  <si>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</si>
  <si>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</si>
  <si>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</si>
  <si>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26405813</t>
  </si>
  <si>
    <t>Губкинское ЛПУ МГ ООО "Газпром трансгаз Сургут"</t>
  </si>
  <si>
    <t>891103002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</si>
  <si>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</si>
  <si>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</si>
  <si>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</si>
  <si>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</si>
  <si>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</si>
  <si>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</si>
  <si>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</si>
  <si>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</si>
  <si>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</si>
  <si>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</si>
  <si>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</si>
  <si>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</si>
  <si>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</si>
  <si>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</si>
  <si>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</si>
  <si>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</si>
  <si>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</si>
  <si>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</si>
  <si>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</si>
  <si>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890301001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</si>
  <si>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</si>
  <si>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</si>
  <si>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</si>
  <si>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</si>
  <si>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</si>
  <si>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</si>
  <si>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</si>
  <si>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</si>
  <si>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</si>
  <si>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</si>
  <si>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</si>
  <si>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</si>
  <si>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</si>
  <si>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</si>
  <si>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</si>
  <si>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</si>
  <si>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</si>
  <si>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26405779</t>
  </si>
  <si>
    <t>ООО "Газпром добыча Ямбург" Филиал "Ямбурское районное энергетическое управление"</t>
  </si>
  <si>
    <t>8904034777</t>
  </si>
  <si>
    <t>26576140</t>
  </si>
  <si>
    <t>ООО "Газпром трансгаз Сургут"</t>
  </si>
  <si>
    <t>997250001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</si>
  <si>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</si>
  <si>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</si>
  <si>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</si>
  <si>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</si>
  <si>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</si>
  <si>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</si>
  <si>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</si>
  <si>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</si>
  <si>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26361332</t>
  </si>
  <si>
    <t>ООО "Ноябрьсктеплонефть"</t>
  </si>
  <si>
    <t>8905032483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</si>
  <si>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</si>
  <si>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</si>
  <si>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</si>
  <si>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</si>
  <si>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</si>
  <si>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</si>
  <si>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</si>
  <si>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</si>
  <si>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891201001</t>
  </si>
  <si>
    <t>26405814</t>
  </si>
  <si>
    <t>ООО ЭК "Тепло-Водо-Электро-Сервис"</t>
  </si>
  <si>
    <t>8912002592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</si>
  <si>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</si>
  <si>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</si>
  <si>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</si>
  <si>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</si>
  <si>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</si>
  <si>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891103001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</si>
  <si>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</si>
  <si>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</si>
  <si>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</si>
  <si>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</si>
  <si>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</si>
  <si>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</si>
  <si>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</si>
  <si>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</si>
  <si>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</si>
  <si>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</si>
  <si>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890402001</t>
  </si>
  <si>
    <t>03-10-2005 00:00:00</t>
  </si>
  <si>
    <t>26522992</t>
  </si>
  <si>
    <t>Филиал "Уренгойская ГРЭС" АО "Интер РАО - Электрогенерация"</t>
  </si>
  <si>
    <t>7704784450</t>
  </si>
  <si>
    <t>890443001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</si>
  <si>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</si>
  <si>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</si>
  <si>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</si>
  <si>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</si>
  <si>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</si>
  <si>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</si>
  <si>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</si>
  <si>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Тюменская область, Ямало-Ненецкий автономный округ, 629007, город Салехард, улица Свердлова дом 39, а/я 42</t>
  </si>
  <si>
    <t>Стратий Юрий Федорович</t>
  </si>
  <si>
    <t>Галанова Ирина Анатольевна</t>
  </si>
  <si>
    <t>Ведущий инженер ПТО</t>
  </si>
  <si>
    <t>8(34922)5-44-81</t>
  </si>
  <si>
    <t>gruppatp@mail.ru</t>
  </si>
  <si>
    <t>03.07.2019 12:15:51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</si>
  <si>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</si>
  <si>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</si>
  <si>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</si>
  <si>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</si>
  <si>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</si>
  <si>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</si>
  <si>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</si>
  <si>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</si>
  <si>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</si>
  <si>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</si>
  <si>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</si>
  <si>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</si>
  <si>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</si>
  <si>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</si>
  <si>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</si>
  <si>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</si>
  <si>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</si>
  <si>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</si>
  <si>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</si>
  <si>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</si>
  <si>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</si>
  <si>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</si>
  <si>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</si>
  <si>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</si>
  <si>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</si>
  <si>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</si>
  <si>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</si>
  <si>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</si>
  <si>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</si>
  <si>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</si>
  <si>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</si>
  <si>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</si>
  <si>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</si>
  <si>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</si>
  <si>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</si>
  <si>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</si>
  <si>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</si>
  <si>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</si>
  <si>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</si>
  <si>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</si>
  <si>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</si>
  <si>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</si>
  <si>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</si>
  <si>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</si>
  <si>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</si>
  <si>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</si>
  <si>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</si>
  <si>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</si>
  <si>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</si>
  <si>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</si>
  <si>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</si>
  <si>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</si>
  <si>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</si>
  <si>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</si>
  <si>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</si>
  <si>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</si>
  <si>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</si>
  <si>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</si>
  <si>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</si>
  <si>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</si>
  <si>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</si>
  <si>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</si>
  <si>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</si>
  <si>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</si>
  <si>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</si>
  <si>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</si>
  <si>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</si>
  <si>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</si>
  <si>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</si>
  <si>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</si>
  <si>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</si>
  <si>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</si>
  <si>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</si>
  <si>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</si>
  <si>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</si>
  <si>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</si>
  <si>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</si>
  <si>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</si>
  <si>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</si>
  <si>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</si>
  <si>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</si>
  <si>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</si>
  <si>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</si>
  <si>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</si>
  <si>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</si>
  <si>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</si>
  <si>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</si>
  <si>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</si>
  <si>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</si>
  <si>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</si>
  <si>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</si>
  <si>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</si>
  <si>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</si>
  <si>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</si>
  <si>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</si>
  <si>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</si>
  <si>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</si>
  <si>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</si>
  <si>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</si>
  <si>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</si>
  <si>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</si>
  <si>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</si>
  <si>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</si>
  <si>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</si>
  <si>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</si>
  <si>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</si>
  <si>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</si>
  <si>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</si>
  <si>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</si>
  <si>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</si>
  <si>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</si>
  <si>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</si>
  <si>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</si>
  <si>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</si>
  <si>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</si>
  <si>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</si>
  <si>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</si>
  <si>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</si>
  <si>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</si>
  <si>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</si>
  <si>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</si>
  <si>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</si>
  <si>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</si>
  <si>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Салехард (71951000)</t>
  </si>
  <si>
    <t>Резерв мощности централизованной системы водоотведения в течение квартала: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</si>
</sst>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4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86" fillId="49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0" borderId="55" applyNumberFormat="0">
      <alignment horizontal="center" vertical="center"/>
    </xf>
    <xf numFmtId="0" fontId="87" fillId="50" borderId="55" applyNumberFormat="0">
      <alignment horizontal="center" vertical="center"/>
    </xf>
    <xf numFmtId="0" fontId="85" fillId="48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54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5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6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57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58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0" borderId="5" applyNumberFormat="0" applyFont="0" applyFill="0" applyBorder="0" applyAlignment="0" applyProtection="0">
      <alignment horizontal="center" vertical="center" wrapText="1"/>
    </xf>
  </cellStyleXfs>
  <cellXfs count="493">
    <xf numFmtId="49" fontId="0" fillId="0" borderId="0" xfId="0">
      <alignment vertical="top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0" fontId="18" fillId="0" borderId="24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16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49" fontId="50" fillId="0" borderId="0" xfId="27" applyNumberFormat="1" applyBorder="1" applyAlignment="1" applyProtection="1">
      <alignment vertical="center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0" fontId="14" fillId="0" borderId="0" xfId="47" applyFont="1" applyFill="1" applyBorder="1" applyAlignment="1" applyProtection="1">
      <alignment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left" wrapText="1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6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hidden="1"/>
    <cellStyle name="20% - Акцент2" xfId="78" hidden="1"/>
    <cellStyle name="20% - Акцент3" xfId="82" hidden="1"/>
    <cellStyle name="20% - Акцент4" xfId="86" hidden="1"/>
    <cellStyle name="20% - Акцент5" xfId="90" hidden="1"/>
    <cellStyle name="20% - Акцент6" xfId="94" hidden="1"/>
    <cellStyle name="40% - Акцент1" xfId="75" hidden="1"/>
    <cellStyle name="40% - Акцент2" xfId="79" hidden="1"/>
    <cellStyle name="40% - Акцент3" xfId="83" hidden="1"/>
    <cellStyle name="40% - Акцент4" xfId="87" hidden="1"/>
    <cellStyle name="40% - Акцент5" xfId="91" hidden="1"/>
    <cellStyle name="40% - Акцент6" xfId="95" hidden="1"/>
    <cellStyle name="60% - Акцент1" xfId="76" hidden="1"/>
    <cellStyle name="60% - Акцент2" xfId="80" hidden="1"/>
    <cellStyle name="60% - Акцент3" xfId="84" hidden="1"/>
    <cellStyle name="60% - Акцент4" xfId="88" hidden="1"/>
    <cellStyle name="60% - Акцент5" xfId="92" hidden="1"/>
    <cellStyle name="60% - Акцент6" xfId="96" hidden="1"/>
    <cellStyle name="Action" xfId="117"/>
    <cellStyle name="Cells" xfId="118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19"/>
    <cellStyle name="Followed Hyperlink" xfId="18"/>
    <cellStyle name="Formuls" xfId="120"/>
    <cellStyle name="Header" xfId="121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22"/>
    <cellStyle name="Title 2" xfId="123"/>
    <cellStyle name="Title 4" xfId="25"/>
    <cellStyle name="Акцент1" xfId="73" builtinId="29" hidden="1"/>
    <cellStyle name="Акцент1" xfId="124"/>
    <cellStyle name="Акцент2" xfId="77" builtinId="33" hidden="1"/>
    <cellStyle name="Акцент2" xfId="125"/>
    <cellStyle name="Акцент3" xfId="81" builtinId="37" hidden="1"/>
    <cellStyle name="Акцент3" xfId="126"/>
    <cellStyle name="Акцент4" xfId="85" builtinId="41" hidden="1"/>
    <cellStyle name="Акцент4" xfId="127"/>
    <cellStyle name="Акцент5" xfId="89" builtinId="45" hidden="1"/>
    <cellStyle name="Акцент5" xfId="128"/>
    <cellStyle name="Акцент6" xfId="93" builtinId="49" hidden="1"/>
    <cellStyle name="Акцент6" xfId="129"/>
    <cellStyle name="Ввод " xfId="26" builtinId="20" customBuiltin="1"/>
    <cellStyle name="Вывод" xfId="65" builtinId="21" hidden="1"/>
    <cellStyle name="Вывод" xfId="130"/>
    <cellStyle name="Вычисление" xfId="66" builtinId="22" hidden="1"/>
    <cellStyle name="Вычисление" xfId="131"/>
    <cellStyle name="Гиперссылка" xfId="27" builtinId="8" customBuiltin="1"/>
    <cellStyle name="Гиперссылка 2" xfId="28"/>
    <cellStyle name="Гиперссылка 2 2" xfId="29"/>
    <cellStyle name="Гиперссылка 3" xfId="132"/>
    <cellStyle name="Гиперссылка 4" xfId="30"/>
    <cellStyle name="Гиперссылка 4 2" xfId="101"/>
    <cellStyle name="Гиперссылка 4 2 2" xfId="102"/>
    <cellStyle name="Гиперссылка 4_PASSPORT.TEPLO.PROIZV(v6.0.1)" xfId="133"/>
    <cellStyle name="Гиперссылка 5" xfId="103"/>
    <cellStyle name="Заголовок" xfId="31"/>
    <cellStyle name="Заголовок 1" xfId="58" builtinId="16" hidden="1"/>
    <cellStyle name="Заголовок 1" xfId="134"/>
    <cellStyle name="Заголовок 2" xfId="59" builtinId="17" hidden="1"/>
    <cellStyle name="Заголовок 2" xfId="135"/>
    <cellStyle name="Заголовок 3" xfId="60" builtinId="18" hidden="1"/>
    <cellStyle name="Заголовок 3" xfId="136"/>
    <cellStyle name="Заголовок 4" xfId="61" builtinId="19" hidden="1"/>
    <cellStyle name="Заголовок 4" xfId="137"/>
    <cellStyle name="ЗаголовокСтолбца" xfId="32"/>
    <cellStyle name="Значение" xfId="33"/>
    <cellStyle name="Итог" xfId="72" builtinId="25" hidden="1"/>
    <cellStyle name="Итог" xfId="138"/>
    <cellStyle name="Контрольная ячейка" xfId="68" builtinId="23" hidden="1"/>
    <cellStyle name="Контрольная ячейка" xfId="139"/>
    <cellStyle name="Название" xfId="57" builtinId="15" hidden="1"/>
    <cellStyle name="Название" xfId="140"/>
    <cellStyle name="Нейтральный" xfId="64" builtinId="28" hidden="1"/>
    <cellStyle name="Нейтральный" xfId="14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42"/>
    <cellStyle name="Обычный 14" xfId="107"/>
    <cellStyle name="Обычный 14 2" xfId="143"/>
    <cellStyle name="Обычный 14_UPDATE.WARM.CALC.INDEX.2015.TO.1.2.3" xfId="144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45"/>
    <cellStyle name="Обычный 20" xfId="146"/>
    <cellStyle name="Обычный 21" xfId="147"/>
    <cellStyle name="Обычный 22" xfId="148"/>
    <cellStyle name="Обычный 23" xfId="149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50"/>
    <cellStyle name="Обычный 4" xfId="112"/>
    <cellStyle name="Обычный 4 2" xfId="151"/>
    <cellStyle name="Обычный 4_PASSPORT.TEPLO.PROIZV(v6.0.1)" xfId="152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53"/>
    <cellStyle name="Пояснение" xfId="71" builtinId="53" hidden="1"/>
    <cellStyle name="Пояснение" xfId="154"/>
    <cellStyle name="Примечание" xfId="70" builtinId="10" hidden="1"/>
    <cellStyle name="Примечание" xfId="155"/>
    <cellStyle name="Процентный 2" xfId="114"/>
    <cellStyle name="Связанная ячейка" xfId="67" builtinId="24" hidden="1"/>
    <cellStyle name="Связанная ячейка" xfId="156"/>
    <cellStyle name="Стиль 1" xfId="157"/>
    <cellStyle name="Текст предупреждения" xfId="69" builtinId="11" hidden="1"/>
    <cellStyle name="Текст предупреждения" xfId="158"/>
    <cellStyle name="Формула" xfId="159"/>
    <cellStyle name="ФормулаВБ_Мониторинг инвестиций" xfId="160"/>
    <cellStyle name="ФормулаНаКонтроль" xfId="161"/>
    <cellStyle name="Хороший" xfId="62" builtinId="26" hidden="1"/>
    <cellStyle name="Хороший" xfId="162"/>
    <cellStyle name="Шапка" xfId="16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9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4" customWidth="1"/>
    <col min="2" max="2" width="8.7109375" style="74" customWidth="1"/>
    <col min="3" max="3" width="22.28515625" style="74" customWidth="1"/>
    <col min="4" max="4" width="4.28515625" style="74" customWidth="1"/>
    <col min="5" max="6" width="4.42578125" style="74" customWidth="1"/>
    <col min="7" max="7" width="4.5703125" style="74" customWidth="1"/>
    <col min="8" max="25" width="4.42578125" style="74" customWidth="1"/>
    <col min="26" max="33" width="9.140625" style="137"/>
    <col min="34" max="16384" width="9.140625" style="74"/>
  </cols>
  <sheetData>
    <row r="1" spans="1:27" ht="10.5" customHeight="1">
      <c r="AA1" s="137" t="s">
        <v>68</v>
      </c>
    </row>
    <row r="2" spans="1:27" ht="16.5" customHeight="1">
      <c r="B2" s="403" t="str">
        <f>"Код шаблона: " &amp; GetCode()</f>
        <v>Код шаблона: FAS.JKH.OPEN.INFO.QUARTER.VO</v>
      </c>
      <c r="C2" s="403"/>
      <c r="D2" s="403"/>
      <c r="E2" s="403"/>
      <c r="F2" s="403"/>
      <c r="G2" s="403"/>
      <c r="V2" s="128"/>
    </row>
    <row r="3" spans="1:27" ht="18" customHeight="1">
      <c r="B3" s="404" t="str">
        <f>"Версия " &amp; Getversion()</f>
        <v>Версия 1.0.1</v>
      </c>
      <c r="C3" s="404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V3" s="128"/>
      <c r="W3" s="128"/>
      <c r="X3" s="128"/>
      <c r="Y3" s="128"/>
    </row>
    <row r="4" spans="1:27" ht="6" customHeight="1"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7" ht="32.25" customHeight="1">
      <c r="B5" s="40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7" ht="9.75" customHeight="1">
      <c r="A6" s="128"/>
      <c r="B6" s="138"/>
      <c r="C6" s="139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31"/>
    </row>
    <row r="7" spans="1:27" ht="15" customHeight="1">
      <c r="A7" s="128"/>
      <c r="B7" s="141"/>
      <c r="C7" s="142"/>
      <c r="D7" s="143"/>
      <c r="E7" s="8" t="s">
        <v>224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2"/>
    </row>
    <row r="8" spans="1:27" ht="15" customHeight="1">
      <c r="A8" s="128"/>
      <c r="B8" s="141"/>
      <c r="C8" s="142"/>
      <c r="D8" s="14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32"/>
    </row>
    <row r="9" spans="1:27" ht="15" customHeight="1">
      <c r="A9" s="128"/>
      <c r="B9" s="141"/>
      <c r="C9" s="142"/>
      <c r="D9" s="14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32"/>
    </row>
    <row r="10" spans="1:27" ht="10.5" customHeight="1">
      <c r="A10" s="128"/>
      <c r="B10" s="141"/>
      <c r="C10" s="142"/>
      <c r="D10" s="14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32"/>
    </row>
    <row r="11" spans="1:27" ht="27" customHeight="1">
      <c r="A11" s="128"/>
      <c r="B11" s="141"/>
      <c r="C11" s="142"/>
      <c r="D11" s="14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32"/>
    </row>
    <row r="12" spans="1:27" ht="12" customHeight="1">
      <c r="A12" s="128"/>
      <c r="B12" s="141"/>
      <c r="C12" s="142"/>
      <c r="D12" s="14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32"/>
    </row>
    <row r="13" spans="1:27" ht="38.25" customHeight="1">
      <c r="A13" s="128"/>
      <c r="B13" s="141"/>
      <c r="C13" s="142"/>
      <c r="D13" s="14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33"/>
    </row>
    <row r="14" spans="1:27" ht="15" customHeight="1">
      <c r="A14" s="128"/>
      <c r="B14" s="141"/>
      <c r="C14" s="142"/>
      <c r="D14" s="14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32"/>
    </row>
    <row r="15" spans="1:27" ht="15">
      <c r="A15" s="128"/>
      <c r="B15" s="141"/>
      <c r="C15" s="142"/>
      <c r="D15" s="14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32"/>
    </row>
    <row r="16" spans="1:27" ht="15">
      <c r="A16" s="128"/>
      <c r="B16" s="141"/>
      <c r="C16" s="142"/>
      <c r="D16" s="14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32"/>
    </row>
    <row r="17" spans="1:25" ht="15" customHeight="1">
      <c r="A17" s="128"/>
      <c r="B17" s="141"/>
      <c r="C17" s="142"/>
      <c r="D17" s="14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32"/>
    </row>
    <row r="18" spans="1:25" ht="15">
      <c r="A18" s="128"/>
      <c r="B18" s="141"/>
      <c r="C18" s="142"/>
      <c r="D18" s="14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32"/>
    </row>
    <row r="19" spans="1:25" ht="23.45" customHeight="1">
      <c r="A19" s="128"/>
      <c r="B19" s="141"/>
      <c r="C19" s="142"/>
      <c r="D19" s="14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32"/>
    </row>
    <row r="20" spans="1:25" ht="15" hidden="1">
      <c r="A20" s="128"/>
      <c r="B20" s="141"/>
      <c r="C20" s="142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32"/>
    </row>
    <row r="21" spans="1:25" ht="14.25" hidden="1" customHeight="1">
      <c r="A21" s="128"/>
      <c r="B21" s="141"/>
      <c r="C21" s="142"/>
      <c r="D21" s="146"/>
      <c r="E21" s="153" t="s">
        <v>66</v>
      </c>
      <c r="F21" s="1" t="s">
        <v>70</v>
      </c>
      <c r="G21" s="402"/>
      <c r="H21" s="402"/>
      <c r="I21" s="402"/>
      <c r="J21" s="402"/>
      <c r="K21" s="402"/>
      <c r="L21" s="402"/>
      <c r="M21" s="402"/>
      <c r="N21" s="143"/>
      <c r="O21" s="155" t="s">
        <v>66</v>
      </c>
      <c r="P21" s="408" t="s">
        <v>67</v>
      </c>
      <c r="Q21" s="409"/>
      <c r="R21" s="409"/>
      <c r="S21" s="409"/>
      <c r="T21" s="409"/>
      <c r="U21" s="409"/>
      <c r="V21" s="409"/>
      <c r="W21" s="409"/>
      <c r="X21" s="409"/>
      <c r="Y21" s="132"/>
    </row>
    <row r="22" spans="1:25" ht="14.25" hidden="1" customHeight="1">
      <c r="A22" s="128"/>
      <c r="B22" s="141"/>
      <c r="C22" s="142"/>
      <c r="D22" s="146"/>
      <c r="E22" s="154" t="s">
        <v>66</v>
      </c>
      <c r="F22" s="1" t="s">
        <v>69</v>
      </c>
      <c r="G22" s="402"/>
      <c r="H22" s="402"/>
      <c r="I22" s="402"/>
      <c r="J22" s="402"/>
      <c r="K22" s="402"/>
      <c r="L22" s="402"/>
      <c r="M22" s="402"/>
      <c r="N22" s="143"/>
      <c r="O22" s="156" t="s">
        <v>66</v>
      </c>
      <c r="P22" s="408" t="s">
        <v>225</v>
      </c>
      <c r="Q22" s="409"/>
      <c r="R22" s="409"/>
      <c r="S22" s="409"/>
      <c r="T22" s="409"/>
      <c r="U22" s="409"/>
      <c r="V22" s="409"/>
      <c r="W22" s="409"/>
      <c r="X22" s="409"/>
      <c r="Y22" s="132"/>
    </row>
    <row r="23" spans="1:25" ht="27" hidden="1" customHeight="1">
      <c r="A23" s="128"/>
      <c r="B23" s="141"/>
      <c r="C23" s="142"/>
      <c r="D23" s="146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2"/>
      <c r="Q23" s="2"/>
      <c r="R23" s="2"/>
      <c r="S23" s="2"/>
      <c r="T23" s="2"/>
      <c r="U23" s="2"/>
      <c r="V23" s="2"/>
      <c r="W23" s="2"/>
      <c r="X23" s="143"/>
      <c r="Y23" s="132"/>
    </row>
    <row r="24" spans="1:25" ht="15" hidden="1" customHeight="1">
      <c r="A24" s="128"/>
      <c r="B24" s="141"/>
      <c r="C24" s="142"/>
      <c r="D24" s="146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32"/>
    </row>
    <row r="25" spans="1:25" ht="15" hidden="1" customHeight="1">
      <c r="A25" s="128"/>
      <c r="B25" s="141"/>
      <c r="C25" s="142"/>
      <c r="D25" s="146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32"/>
    </row>
    <row r="26" spans="1:25" ht="15" hidden="1" customHeight="1">
      <c r="A26" s="128"/>
      <c r="B26" s="141"/>
      <c r="C26" s="142"/>
      <c r="D26" s="14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32"/>
    </row>
    <row r="27" spans="1:25" ht="15" hidden="1" customHeight="1">
      <c r="A27" s="128"/>
      <c r="B27" s="141"/>
      <c r="C27" s="142"/>
      <c r="D27" s="146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32"/>
    </row>
    <row r="28" spans="1:25" ht="15" hidden="1" customHeight="1">
      <c r="A28" s="128"/>
      <c r="B28" s="141"/>
      <c r="C28" s="142"/>
      <c r="D28" s="146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32"/>
    </row>
    <row r="29" spans="1:25" ht="15" hidden="1" customHeight="1">
      <c r="A29" s="128"/>
      <c r="B29" s="141"/>
      <c r="C29" s="142"/>
      <c r="D29" s="146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32"/>
    </row>
    <row r="30" spans="1:25" ht="15" hidden="1" customHeight="1">
      <c r="A30" s="128"/>
      <c r="B30" s="141"/>
      <c r="C30" s="142"/>
      <c r="D30" s="146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32"/>
    </row>
    <row r="31" spans="1:25" ht="15" hidden="1" customHeight="1">
      <c r="A31" s="128"/>
      <c r="B31" s="141"/>
      <c r="C31" s="142"/>
      <c r="D31" s="146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32"/>
    </row>
    <row r="32" spans="1:25" ht="15" hidden="1" customHeight="1">
      <c r="A32" s="128"/>
      <c r="B32" s="141"/>
      <c r="C32" s="142"/>
      <c r="D32" s="146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32"/>
    </row>
    <row r="33" spans="1:25" ht="15" hidden="1" customHeight="1">
      <c r="A33" s="128"/>
      <c r="B33" s="141"/>
      <c r="C33" s="142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32"/>
    </row>
    <row r="34" spans="1:25" ht="11.1" hidden="1" customHeight="1">
      <c r="A34" s="128"/>
      <c r="B34" s="141"/>
      <c r="C34" s="142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32"/>
    </row>
    <row r="35" spans="1:25" ht="24" hidden="1" customHeight="1">
      <c r="A35" s="128"/>
      <c r="B35" s="141"/>
      <c r="C35" s="142"/>
      <c r="D35" s="146"/>
      <c r="E35" s="8" t="s">
        <v>130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32"/>
    </row>
    <row r="36" spans="1:25" ht="38.25" hidden="1" customHeight="1">
      <c r="A36" s="128"/>
      <c r="B36" s="141"/>
      <c r="C36" s="142"/>
      <c r="D36" s="14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32"/>
    </row>
    <row r="37" spans="1:25" ht="9.75" hidden="1" customHeight="1">
      <c r="A37" s="128"/>
      <c r="B37" s="141"/>
      <c r="C37" s="142"/>
      <c r="D37" s="14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32"/>
    </row>
    <row r="38" spans="1:25" ht="51" hidden="1" customHeight="1">
      <c r="A38" s="128"/>
      <c r="B38" s="141"/>
      <c r="C38" s="142"/>
      <c r="D38" s="14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32"/>
    </row>
    <row r="39" spans="1:25" ht="15" hidden="1" customHeight="1">
      <c r="A39" s="128"/>
      <c r="B39" s="141"/>
      <c r="C39" s="142"/>
      <c r="D39" s="14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32"/>
    </row>
    <row r="40" spans="1:25" ht="12" hidden="1" customHeight="1">
      <c r="A40" s="128"/>
      <c r="B40" s="141"/>
      <c r="C40" s="142"/>
      <c r="D40" s="14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32"/>
    </row>
    <row r="41" spans="1:25" ht="15.95" hidden="1" customHeight="1">
      <c r="A41" s="128"/>
      <c r="B41" s="141"/>
      <c r="C41" s="142"/>
      <c r="D41" s="14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32"/>
    </row>
    <row r="42" spans="1:25" ht="15.95" hidden="1" customHeight="1">
      <c r="A42" s="128"/>
      <c r="B42" s="141"/>
      <c r="C42" s="142"/>
      <c r="D42" s="14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32"/>
    </row>
    <row r="43" spans="1:25" ht="15.95" hidden="1" customHeight="1">
      <c r="A43" s="128"/>
      <c r="B43" s="141"/>
      <c r="C43" s="142"/>
      <c r="D43" s="14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32"/>
    </row>
    <row r="44" spans="1:25" ht="15.95" hidden="1" customHeight="1">
      <c r="A44" s="128"/>
      <c r="B44" s="141"/>
      <c r="C44" s="142"/>
      <c r="D44" s="144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32"/>
    </row>
    <row r="45" spans="1:25" ht="18" hidden="1" customHeight="1">
      <c r="A45" s="128"/>
      <c r="B45" s="141"/>
      <c r="C45" s="142"/>
      <c r="D45" s="144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32"/>
    </row>
    <row r="46" spans="1:25" ht="24" hidden="1" customHeight="1">
      <c r="A46" s="128"/>
      <c r="B46" s="141"/>
      <c r="C46" s="142"/>
      <c r="D46" s="146"/>
      <c r="E46" s="8" t="s">
        <v>65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32"/>
    </row>
    <row r="47" spans="1:25" ht="37.5" hidden="1" customHeight="1">
      <c r="A47" s="128"/>
      <c r="B47" s="141"/>
      <c r="C47" s="142"/>
      <c r="D47" s="14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132"/>
    </row>
    <row r="48" spans="1:25" ht="24" hidden="1" customHeight="1">
      <c r="A48" s="128"/>
      <c r="B48" s="141"/>
      <c r="C48" s="142"/>
      <c r="D48" s="14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32"/>
    </row>
    <row r="49" spans="1:25" ht="51" hidden="1" customHeight="1">
      <c r="A49" s="128"/>
      <c r="B49" s="141"/>
      <c r="C49" s="142"/>
      <c r="D49" s="14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132"/>
    </row>
    <row r="50" spans="1:25" ht="12" hidden="1" customHeight="1">
      <c r="A50" s="128"/>
      <c r="B50" s="141"/>
      <c r="C50" s="142"/>
      <c r="D50" s="14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32"/>
    </row>
    <row r="51" spans="1:25" ht="12" hidden="1" customHeight="1">
      <c r="A51" s="128"/>
      <c r="B51" s="141"/>
      <c r="C51" s="142"/>
      <c r="D51" s="14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132"/>
    </row>
    <row r="52" spans="1:25" ht="12" hidden="1" customHeight="1">
      <c r="A52" s="128"/>
      <c r="B52" s="141"/>
      <c r="C52" s="142"/>
      <c r="D52" s="14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32"/>
    </row>
    <row r="53" spans="1:25" ht="12" hidden="1" customHeight="1">
      <c r="A53" s="128"/>
      <c r="B53" s="141"/>
      <c r="C53" s="142"/>
      <c r="D53" s="14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132"/>
    </row>
    <row r="54" spans="1:25" ht="12" hidden="1" customHeight="1">
      <c r="A54" s="128"/>
      <c r="B54" s="141"/>
      <c r="C54" s="142"/>
      <c r="D54" s="14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132"/>
    </row>
    <row r="55" spans="1:25" ht="12" hidden="1" customHeight="1">
      <c r="A55" s="128"/>
      <c r="B55" s="141"/>
      <c r="C55" s="142"/>
      <c r="D55" s="14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132"/>
    </row>
    <row r="56" spans="1:25" ht="12" hidden="1" customHeight="1">
      <c r="A56" s="128"/>
      <c r="B56" s="141"/>
      <c r="C56" s="142"/>
      <c r="D56" s="144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132"/>
    </row>
    <row r="57" spans="1:25" ht="11.1" hidden="1" customHeight="1">
      <c r="A57" s="128"/>
      <c r="B57" s="141"/>
      <c r="C57" s="142"/>
      <c r="D57" s="144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132"/>
    </row>
    <row r="58" spans="1:25" ht="15" hidden="1" customHeight="1">
      <c r="A58" s="128"/>
      <c r="B58" s="141"/>
      <c r="C58" s="142"/>
      <c r="D58" s="146"/>
      <c r="E58" s="11" t="s">
        <v>226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73"/>
      <c r="W58" s="273"/>
      <c r="X58" s="273"/>
      <c r="Y58" s="132"/>
    </row>
    <row r="59" spans="1:25" ht="15" hidden="1" customHeight="1">
      <c r="A59" s="128"/>
      <c r="B59" s="141"/>
      <c r="C59" s="142"/>
      <c r="D59" s="146"/>
      <c r="E59" s="7"/>
      <c r="F59" s="7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32"/>
    </row>
    <row r="60" spans="1:25" ht="15" hidden="1" customHeight="1">
      <c r="A60" s="128"/>
      <c r="B60" s="141"/>
      <c r="C60" s="142"/>
      <c r="D60" s="146"/>
      <c r="E60" s="5"/>
      <c r="F60" s="4"/>
      <c r="G60" s="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32"/>
    </row>
    <row r="61" spans="1:25" ht="21" hidden="1" customHeight="1">
      <c r="A61" s="128"/>
      <c r="B61" s="141"/>
      <c r="C61" s="142"/>
      <c r="D61" s="146"/>
      <c r="E61" s="47"/>
      <c r="F61" s="45"/>
      <c r="G61" s="4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32"/>
    </row>
    <row r="62" spans="1:25" ht="21" hidden="1" customHeight="1">
      <c r="A62" s="128"/>
      <c r="B62" s="141"/>
      <c r="C62" s="142"/>
      <c r="D62" s="146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32"/>
    </row>
    <row r="63" spans="1:25" ht="21" hidden="1" customHeight="1">
      <c r="A63" s="128"/>
      <c r="B63" s="141"/>
      <c r="C63" s="142"/>
      <c r="D63" s="146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32"/>
    </row>
    <row r="64" spans="1:25" ht="21" hidden="1" customHeight="1">
      <c r="A64" s="128"/>
      <c r="B64" s="141"/>
      <c r="C64" s="142"/>
      <c r="D64" s="146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32"/>
    </row>
    <row r="65" spans="1:25" ht="21" hidden="1" customHeight="1">
      <c r="A65" s="128"/>
      <c r="B65" s="141"/>
      <c r="C65" s="142"/>
      <c r="D65" s="146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32"/>
    </row>
    <row r="66" spans="1:25" ht="21" hidden="1" customHeight="1">
      <c r="A66" s="128"/>
      <c r="B66" s="141"/>
      <c r="C66" s="142"/>
      <c r="D66" s="146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32"/>
    </row>
    <row r="67" spans="1:25" ht="21" hidden="1" customHeight="1">
      <c r="A67" s="128"/>
      <c r="B67" s="141"/>
      <c r="C67" s="142"/>
      <c r="D67" s="146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32"/>
    </row>
    <row r="68" spans="1:25" ht="21" hidden="1" customHeight="1">
      <c r="A68" s="128"/>
      <c r="B68" s="141"/>
      <c r="C68" s="142"/>
      <c r="D68" s="144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32"/>
    </row>
    <row r="69" spans="1:25" ht="18" hidden="1" customHeight="1">
      <c r="A69" s="128"/>
      <c r="B69" s="141"/>
      <c r="C69" s="142"/>
      <c r="D69" s="144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32"/>
    </row>
    <row r="70" spans="1:25" ht="15" hidden="1">
      <c r="A70" s="128"/>
      <c r="B70" s="141"/>
      <c r="C70" s="142"/>
      <c r="D70" s="146"/>
      <c r="E70" s="11" t="s">
        <v>227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71"/>
      <c r="V70" s="271"/>
      <c r="W70" s="271"/>
      <c r="X70" s="271"/>
      <c r="Y70" s="132"/>
    </row>
    <row r="71" spans="1:25" ht="15" hidden="1">
      <c r="A71" s="128"/>
      <c r="B71" s="141"/>
      <c r="C71" s="142"/>
      <c r="D71" s="146"/>
      <c r="E71" s="11" t="s">
        <v>228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72"/>
      <c r="V71" s="272"/>
      <c r="W71" s="272"/>
      <c r="X71" s="272"/>
      <c r="Y71" s="132"/>
    </row>
    <row r="72" spans="1:25" ht="27" hidden="1" customHeight="1">
      <c r="A72" s="128"/>
      <c r="B72" s="141"/>
      <c r="C72" s="142"/>
      <c r="D72" s="146"/>
      <c r="E72" s="14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32"/>
    </row>
    <row r="73" spans="1:25" ht="52.5" hidden="1" customHeight="1">
      <c r="A73" s="128"/>
      <c r="B73" s="141"/>
      <c r="C73" s="142"/>
      <c r="D73" s="146"/>
      <c r="E73" s="14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32"/>
    </row>
    <row r="74" spans="1:25" ht="8.1" hidden="1" customHeight="1">
      <c r="A74" s="128"/>
      <c r="B74" s="141"/>
      <c r="C74" s="142"/>
      <c r="D74" s="146"/>
      <c r="E74" s="147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2"/>
    </row>
    <row r="75" spans="1:25" ht="14.25" hidden="1" customHeight="1">
      <c r="A75" s="128"/>
      <c r="B75" s="141"/>
      <c r="C75" s="142"/>
      <c r="D75" s="146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2"/>
    </row>
    <row r="76" spans="1:25" ht="34.5" hidden="1" customHeight="1">
      <c r="A76" s="128"/>
      <c r="B76" s="141"/>
      <c r="C76" s="142"/>
      <c r="D76" s="146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32"/>
    </row>
    <row r="77" spans="1:25" ht="23.1" hidden="1" customHeight="1">
      <c r="A77" s="128"/>
      <c r="B77" s="141"/>
      <c r="C77" s="142"/>
      <c r="D77" s="146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32"/>
    </row>
    <row r="78" spans="1:25" ht="42.75" hidden="1" customHeight="1">
      <c r="A78" s="128"/>
      <c r="B78" s="141"/>
      <c r="C78" s="142"/>
      <c r="D78" s="14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32"/>
    </row>
    <row r="79" spans="1:25" ht="25.5" hidden="1" customHeight="1">
      <c r="A79" s="128"/>
      <c r="B79" s="141"/>
      <c r="C79" s="142"/>
      <c r="D79" s="146"/>
      <c r="E79" s="16" t="s">
        <v>64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32"/>
    </row>
    <row r="80" spans="1:25" ht="15" hidden="1" customHeight="1">
      <c r="A80" s="128"/>
      <c r="B80" s="141"/>
      <c r="C80" s="142"/>
      <c r="D80" s="146"/>
      <c r="E80" s="143"/>
      <c r="F80" s="143"/>
      <c r="G80" s="143"/>
      <c r="H80" s="134"/>
      <c r="I80" s="134"/>
      <c r="J80" s="134"/>
      <c r="K80" s="134"/>
      <c r="L80" s="134"/>
      <c r="M80" s="134"/>
      <c r="N80" s="134"/>
      <c r="O80" s="135"/>
      <c r="P80" s="135"/>
      <c r="Q80" s="135"/>
      <c r="R80" s="135"/>
      <c r="S80" s="135"/>
      <c r="T80" s="135"/>
      <c r="U80" s="143"/>
      <c r="V80" s="143"/>
      <c r="W80" s="143"/>
      <c r="X80" s="143"/>
      <c r="Y80" s="132"/>
    </row>
    <row r="81" spans="1:27" ht="15" hidden="1" customHeight="1">
      <c r="A81" s="128"/>
      <c r="B81" s="141"/>
      <c r="C81" s="142"/>
      <c r="D81" s="146"/>
      <c r="E81" s="148"/>
      <c r="F81" s="18" t="s">
        <v>63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35"/>
      <c r="U81" s="143"/>
      <c r="V81" s="143"/>
      <c r="W81" s="143"/>
      <c r="X81" s="143"/>
      <c r="Y81" s="132"/>
      <c r="AA81" s="137" t="s">
        <v>61</v>
      </c>
    </row>
    <row r="82" spans="1:27" ht="15" hidden="1" customHeight="1">
      <c r="A82" s="128"/>
      <c r="B82" s="141"/>
      <c r="C82" s="142"/>
      <c r="D82" s="146"/>
      <c r="E82" s="143"/>
      <c r="F82" s="143"/>
      <c r="G82" s="143"/>
      <c r="H82" s="134"/>
      <c r="I82" s="134"/>
      <c r="J82" s="134"/>
      <c r="K82" s="134"/>
      <c r="L82" s="134"/>
      <c r="M82" s="134"/>
      <c r="N82" s="134"/>
      <c r="O82" s="135"/>
      <c r="P82" s="135"/>
      <c r="Q82" s="135"/>
      <c r="R82" s="135"/>
      <c r="S82" s="135"/>
      <c r="T82" s="135"/>
      <c r="U82" s="143"/>
      <c r="V82" s="143"/>
      <c r="W82" s="143"/>
      <c r="X82" s="143"/>
      <c r="Y82" s="132"/>
    </row>
    <row r="83" spans="1:27" ht="15" hidden="1">
      <c r="A83" s="128"/>
      <c r="B83" s="141"/>
      <c r="C83" s="142"/>
      <c r="D83" s="146"/>
      <c r="E83" s="143"/>
      <c r="F83" s="18" t="s">
        <v>62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32"/>
    </row>
    <row r="84" spans="1:27" ht="15" hidden="1">
      <c r="A84" s="128"/>
      <c r="B84" s="141"/>
      <c r="C84" s="142"/>
      <c r="D84" s="146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32"/>
    </row>
    <row r="85" spans="1:27" ht="15" hidden="1">
      <c r="A85" s="128"/>
      <c r="B85" s="141"/>
      <c r="C85" s="142"/>
      <c r="D85" s="146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32"/>
    </row>
    <row r="86" spans="1:27" ht="15" hidden="1">
      <c r="A86" s="128"/>
      <c r="B86" s="141"/>
      <c r="C86" s="142"/>
      <c r="D86" s="146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32"/>
    </row>
    <row r="87" spans="1:27" ht="15" hidden="1">
      <c r="A87" s="128"/>
      <c r="B87" s="141"/>
      <c r="C87" s="142"/>
      <c r="D87" s="146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32"/>
    </row>
    <row r="88" spans="1:27" ht="15" hidden="1" customHeight="1">
      <c r="A88" s="128"/>
      <c r="B88" s="141"/>
      <c r="C88" s="142"/>
      <c r="D88" s="146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32"/>
    </row>
    <row r="89" spans="1:27" ht="15" hidden="1" customHeight="1">
      <c r="A89" s="128"/>
      <c r="B89" s="141"/>
      <c r="C89" s="142"/>
      <c r="D89" s="146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32"/>
    </row>
    <row r="90" spans="1:27" ht="15" hidden="1" customHeight="1">
      <c r="A90" s="128"/>
      <c r="B90" s="141"/>
      <c r="C90" s="142"/>
      <c r="D90" s="146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32"/>
    </row>
    <row r="91" spans="1:27" ht="15" hidden="1" customHeight="1">
      <c r="A91" s="128"/>
      <c r="B91" s="141"/>
      <c r="C91" s="142"/>
      <c r="D91" s="146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32"/>
    </row>
    <row r="92" spans="1:27" ht="15" hidden="1" customHeight="1">
      <c r="A92" s="128"/>
      <c r="B92" s="141"/>
      <c r="C92" s="142"/>
      <c r="D92" s="146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32"/>
    </row>
    <row r="93" spans="1:27" ht="11.1" hidden="1" customHeight="1">
      <c r="A93" s="128"/>
      <c r="B93" s="141"/>
      <c r="C93" s="142"/>
      <c r="D93" s="146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32"/>
    </row>
    <row r="94" spans="1:27" ht="15" customHeight="1">
      <c r="A94" s="128"/>
      <c r="B94" s="149"/>
      <c r="C94" s="150"/>
      <c r="D94" s="151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36"/>
    </row>
  </sheetData>
  <sheetProtection password="FA9C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24" customWidth="1"/>
    <col min="2" max="2" width="80.7109375" style="24" customWidth="1"/>
    <col min="3" max="3" width="30.7109375" style="24" customWidth="1"/>
    <col min="4" max="16384" width="9.140625" style="23"/>
  </cols>
  <sheetData>
    <row r="1" spans="1:4" ht="24" customHeight="1">
      <c r="A1" s="62" t="s">
        <v>14</v>
      </c>
      <c r="B1" s="62" t="s">
        <v>15</v>
      </c>
      <c r="C1" s="62" t="s">
        <v>16</v>
      </c>
      <c r="D1" s="22"/>
    </row>
    <row r="2" spans="1:4">
      <c r="A2" s="398">
        <v>43649.384432870371</v>
      </c>
      <c r="B2" s="24" t="s">
        <v>350</v>
      </c>
      <c r="C2" s="24" t="s">
        <v>223</v>
      </c>
    </row>
    <row r="3" spans="1:4">
      <c r="A3" s="398">
        <v>43649.384456018517</v>
      </c>
      <c r="B3" s="24" t="s">
        <v>351</v>
      </c>
      <c r="C3" s="24" t="s">
        <v>223</v>
      </c>
    </row>
    <row r="4" spans="1:4">
      <c r="A4" s="398">
        <v>43649.384606481479</v>
      </c>
      <c r="B4" s="24" t="s">
        <v>350</v>
      </c>
      <c r="C4" s="24" t="s">
        <v>223</v>
      </c>
    </row>
    <row r="5" spans="1:4">
      <c r="A5" s="398">
        <v>43649.384629629632</v>
      </c>
      <c r="B5" s="24" t="s">
        <v>351</v>
      </c>
      <c r="C5" s="24" t="s">
        <v>223</v>
      </c>
    </row>
    <row r="6" spans="1:4">
      <c r="A6" s="398">
        <v>43649.384837962964</v>
      </c>
      <c r="B6" s="24" t="s">
        <v>350</v>
      </c>
      <c r="C6" s="24" t="s">
        <v>223</v>
      </c>
    </row>
    <row r="7" spans="1:4">
      <c r="A7" s="398">
        <v>43649.38484953704</v>
      </c>
      <c r="B7" s="24" t="s">
        <v>351</v>
      </c>
      <c r="C7" s="24" t="s">
        <v>223</v>
      </c>
    </row>
    <row r="8" spans="1:4">
      <c r="A8" s="398">
        <v>43649.386006944442</v>
      </c>
      <c r="B8" s="24" t="s">
        <v>350</v>
      </c>
      <c r="C8" s="24" t="s">
        <v>223</v>
      </c>
    </row>
    <row r="9" spans="1:4">
      <c r="A9" s="398">
        <v>43649.386018518519</v>
      </c>
      <c r="B9" s="24" t="s">
        <v>351</v>
      </c>
      <c r="C9" s="24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opLeftCell="D4" zoomScaleNormal="100" workbookViewId="0"/>
  </sheetViews>
  <sheetFormatPr defaultRowHeight="15"/>
  <cols>
    <col min="1" max="1" width="10.7109375" style="30" hidden="1" customWidth="1"/>
    <col min="2" max="2" width="10.7109375" style="29" hidden="1" customWidth="1"/>
    <col min="3" max="3" width="3.7109375" style="107" hidden="1" customWidth="1"/>
    <col min="4" max="4" width="3.7109375" style="108" customWidth="1"/>
    <col min="5" max="5" width="42.7109375" style="108" customWidth="1"/>
    <col min="6" max="6" width="50.7109375" style="31" customWidth="1"/>
    <col min="7" max="7" width="3.7109375" style="120" customWidth="1"/>
    <col min="8" max="8" width="9.140625" style="108"/>
    <col min="9" max="9" width="9.140625" style="43" customWidth="1"/>
    <col min="10" max="10" width="9.140625" style="31"/>
    <col min="11" max="11" width="3.140625" style="31" customWidth="1"/>
    <col min="12" max="16" width="9.140625" style="31"/>
    <col min="17" max="17" width="9.140625" style="255"/>
    <col min="18" max="16384" width="9.140625" style="31"/>
  </cols>
  <sheetData>
    <row r="1" spans="1:17" s="30" customFormat="1" ht="13.5" hidden="1" customHeight="1">
      <c r="A1" s="28"/>
      <c r="B1" s="29"/>
      <c r="F1" s="30">
        <v>26361309</v>
      </c>
      <c r="G1" s="118"/>
      <c r="I1" s="119"/>
      <c r="Q1" s="253"/>
    </row>
    <row r="2" spans="1:17" s="30" customFormat="1" ht="12" hidden="1" customHeight="1">
      <c r="A2" s="28"/>
      <c r="B2" s="29"/>
      <c r="G2" s="118"/>
      <c r="I2" s="119"/>
      <c r="Q2" s="253"/>
    </row>
    <row r="3" spans="1:17" s="108" customFormat="1" hidden="1">
      <c r="A3" s="30"/>
      <c r="B3" s="29"/>
      <c r="C3" s="107"/>
      <c r="G3" s="120"/>
      <c r="I3" s="119"/>
      <c r="Q3" s="254"/>
    </row>
    <row r="4" spans="1:17" s="108" customFormat="1" ht="11.25" customHeight="1">
      <c r="A4" s="30"/>
      <c r="B4" s="29"/>
      <c r="C4" s="107"/>
      <c r="D4" s="109"/>
      <c r="E4" s="109"/>
      <c r="F4" s="121" t="str">
        <f>version</f>
        <v>Версия 1.0.1</v>
      </c>
      <c r="G4" s="120"/>
      <c r="I4" s="119"/>
      <c r="Q4" s="254"/>
    </row>
    <row r="5" spans="1:17" s="108" customFormat="1" ht="39.950000000000003" customHeight="1">
      <c r="A5" s="30"/>
      <c r="B5" s="29"/>
      <c r="C5" s="107"/>
      <c r="D5" s="109"/>
      <c r="E5" s="410" t="s">
        <v>349</v>
      </c>
      <c r="F5" s="410"/>
      <c r="G5" s="122"/>
      <c r="I5" s="119"/>
      <c r="Q5" s="254"/>
    </row>
    <row r="6" spans="1:17" ht="11.25" customHeight="1">
      <c r="D6" s="109"/>
      <c r="E6" s="110"/>
      <c r="F6" s="123"/>
      <c r="G6" s="122"/>
    </row>
    <row r="7" spans="1:17" ht="19.5" customHeight="1">
      <c r="D7" s="109"/>
      <c r="E7" s="110" t="s">
        <v>3</v>
      </c>
      <c r="F7" s="63" t="s">
        <v>327</v>
      </c>
      <c r="G7" s="122"/>
    </row>
    <row r="8" spans="1:17" s="108" customFormat="1" ht="9.9499999999999993" hidden="1" customHeight="1">
      <c r="A8" s="111"/>
      <c r="B8" s="29"/>
      <c r="C8" s="107"/>
      <c r="D8" s="112"/>
      <c r="E8" s="110"/>
      <c r="F8" s="126"/>
      <c r="G8" s="124"/>
      <c r="I8" s="119"/>
      <c r="Q8" s="254"/>
    </row>
    <row r="9" spans="1:17" ht="19.5" hidden="1" customHeight="1">
      <c r="D9" s="109"/>
      <c r="E9" s="170" t="s">
        <v>139</v>
      </c>
      <c r="F9" s="171" t="s">
        <v>47</v>
      </c>
      <c r="G9" s="109"/>
    </row>
    <row r="10" spans="1:17" s="108" customFormat="1" ht="9.9499999999999993" customHeight="1">
      <c r="A10" s="111"/>
      <c r="B10" s="29"/>
      <c r="C10" s="107"/>
      <c r="D10" s="112"/>
      <c r="E10" s="110"/>
      <c r="F10" s="126"/>
      <c r="G10" s="124"/>
      <c r="I10" s="119"/>
      <c r="Q10" s="254"/>
    </row>
    <row r="11" spans="1:17" ht="33.75">
      <c r="D11" s="109"/>
      <c r="E11" s="110" t="s">
        <v>231</v>
      </c>
      <c r="F11" s="399" t="s">
        <v>19</v>
      </c>
      <c r="G11" s="109"/>
    </row>
    <row r="12" spans="1:17" s="108" customFormat="1" ht="9.9499999999999993" customHeight="1">
      <c r="A12" s="111"/>
      <c r="B12" s="29"/>
      <c r="C12" s="107"/>
      <c r="D12" s="112"/>
      <c r="E12" s="110"/>
      <c r="F12" s="126"/>
      <c r="G12" s="124"/>
      <c r="I12" s="119"/>
      <c r="Q12" s="254"/>
    </row>
    <row r="13" spans="1:17" ht="19.5" customHeight="1">
      <c r="A13" s="111"/>
      <c r="D13" s="112"/>
      <c r="E13" s="113" t="s">
        <v>156</v>
      </c>
      <c r="F13" s="279" t="s">
        <v>229</v>
      </c>
      <c r="G13" s="124"/>
    </row>
    <row r="14" spans="1:17" ht="22.5" hidden="1">
      <c r="A14" s="111"/>
      <c r="D14" s="112"/>
      <c r="E14" s="113" t="s">
        <v>120</v>
      </c>
      <c r="F14" s="374" t="s">
        <v>352</v>
      </c>
      <c r="G14" s="124"/>
    </row>
    <row r="15" spans="1:17" s="108" customFormat="1" ht="9.9499999999999993" hidden="1" customHeight="1">
      <c r="A15" s="111"/>
      <c r="B15" s="29"/>
      <c r="C15" s="107"/>
      <c r="D15" s="112"/>
      <c r="E15" s="110"/>
      <c r="F15" s="126"/>
      <c r="G15" s="124"/>
      <c r="I15" s="119"/>
      <c r="Q15" s="254"/>
    </row>
    <row r="16" spans="1:17" ht="33.75" hidden="1" customHeight="1">
      <c r="A16" s="111"/>
      <c r="D16" s="112"/>
      <c r="E16" s="170" t="s">
        <v>157</v>
      </c>
      <c r="F16" s="220"/>
      <c r="G16" s="124"/>
    </row>
    <row r="17" spans="1:17" ht="33.75" hidden="1" customHeight="1">
      <c r="A17" s="111"/>
      <c r="D17" s="112"/>
      <c r="E17" s="170" t="s">
        <v>158</v>
      </c>
      <c r="F17" s="221"/>
      <c r="G17" s="124"/>
    </row>
    <row r="18" spans="1:17" s="108" customFormat="1" ht="3" customHeight="1">
      <c r="A18" s="111"/>
      <c r="B18" s="29"/>
      <c r="C18" s="107"/>
      <c r="D18" s="112"/>
      <c r="E18" s="110"/>
      <c r="F18" s="126"/>
      <c r="G18" s="124"/>
      <c r="I18" s="119"/>
      <c r="Q18" s="254"/>
    </row>
    <row r="19" spans="1:17" s="108" customFormat="1" ht="19.5" customHeight="1">
      <c r="A19" s="111"/>
      <c r="B19" s="29"/>
      <c r="C19" s="107"/>
      <c r="D19" s="112"/>
      <c r="E19" s="110"/>
      <c r="F19" s="126" t="s">
        <v>113</v>
      </c>
      <c r="G19" s="124"/>
      <c r="I19" s="119"/>
      <c r="Q19" s="254"/>
    </row>
    <row r="20" spans="1:17" ht="19.5" customHeight="1">
      <c r="A20" s="111"/>
      <c r="C20" s="270">
        <v>2019</v>
      </c>
      <c r="D20" s="112"/>
      <c r="E20" s="110" t="s">
        <v>115</v>
      </c>
      <c r="F20" s="237">
        <v>2019</v>
      </c>
      <c r="G20" s="124"/>
    </row>
    <row r="21" spans="1:17" ht="19.5" customHeight="1">
      <c r="A21" s="111"/>
      <c r="C21" s="270" t="s">
        <v>58</v>
      </c>
      <c r="D21" s="112"/>
      <c r="E21" s="110" t="s">
        <v>114</v>
      </c>
      <c r="F21" s="237" t="s">
        <v>58</v>
      </c>
      <c r="G21" s="124"/>
    </row>
    <row r="22" spans="1:17" s="108" customFormat="1" ht="9.9499999999999993" customHeight="1">
      <c r="A22" s="111"/>
      <c r="B22" s="29"/>
      <c r="C22" s="107"/>
      <c r="D22" s="112"/>
      <c r="E22" s="110"/>
      <c r="F22" s="126"/>
      <c r="G22" s="124"/>
      <c r="I22" s="119"/>
      <c r="Q22" s="254"/>
    </row>
    <row r="23" spans="1:17" ht="33.75" customHeight="1">
      <c r="D23" s="109"/>
      <c r="E23" s="113" t="s">
        <v>27</v>
      </c>
      <c r="F23" s="399" t="s">
        <v>19</v>
      </c>
      <c r="G23" s="109"/>
    </row>
    <row r="24" spans="1:17" s="108" customFormat="1" ht="3.6" customHeight="1">
      <c r="A24" s="30"/>
      <c r="B24" s="29"/>
      <c r="C24" s="107"/>
      <c r="D24" s="109"/>
      <c r="E24" s="110"/>
      <c r="F24" s="110"/>
      <c r="G24" s="110"/>
      <c r="H24" s="110"/>
      <c r="I24" s="119"/>
      <c r="Q24" s="254"/>
    </row>
    <row r="25" spans="1:17" s="108" customFormat="1" ht="30" customHeight="1">
      <c r="A25" s="30"/>
      <c r="B25" s="29"/>
      <c r="C25" s="114"/>
      <c r="D25" s="112"/>
      <c r="E25" s="115"/>
      <c r="F25" s="126"/>
      <c r="G25" s="125"/>
      <c r="I25" s="119"/>
      <c r="Q25" s="254"/>
    </row>
    <row r="26" spans="1:17">
      <c r="C26" s="114"/>
      <c r="D26" s="112"/>
      <c r="E26" s="116" t="s">
        <v>333</v>
      </c>
      <c r="F26" s="64" t="s">
        <v>372</v>
      </c>
      <c r="G26" s="125"/>
    </row>
    <row r="27" spans="1:17" ht="19.5" hidden="1" customHeight="1">
      <c r="C27" s="114"/>
      <c r="D27" s="112"/>
      <c r="E27" s="116" t="s">
        <v>334</v>
      </c>
      <c r="F27" s="65"/>
      <c r="G27" s="125"/>
    </row>
    <row r="28" spans="1:17">
      <c r="C28" s="114"/>
      <c r="D28" s="112"/>
      <c r="E28" s="115" t="s">
        <v>4</v>
      </c>
      <c r="F28" s="64" t="s">
        <v>373</v>
      </c>
      <c r="G28" s="125"/>
    </row>
    <row r="29" spans="1:17">
      <c r="C29" s="114"/>
      <c r="D29" s="112"/>
      <c r="E29" s="115" t="s">
        <v>5</v>
      </c>
      <c r="F29" s="64" t="s">
        <v>374</v>
      </c>
      <c r="G29" s="125"/>
      <c r="H29" s="32"/>
    </row>
    <row r="30" spans="1:17" ht="19.5" hidden="1" customHeight="1">
      <c r="C30" s="114"/>
      <c r="D30" s="112"/>
      <c r="E30" s="115" t="s">
        <v>116</v>
      </c>
      <c r="F30" s="65"/>
      <c r="G30" s="125"/>
      <c r="H30" s="32"/>
    </row>
    <row r="31" spans="1:17" s="108" customFormat="1" ht="9.75" customHeight="1">
      <c r="A31" s="111"/>
      <c r="B31" s="29"/>
      <c r="C31" s="107"/>
      <c r="D31" s="112"/>
      <c r="E31" s="110"/>
      <c r="F31" s="126"/>
      <c r="G31" s="124"/>
      <c r="I31" s="119"/>
      <c r="Q31" s="254"/>
    </row>
    <row r="32" spans="1:17" ht="19.5" customHeight="1">
      <c r="A32" s="33"/>
      <c r="B32" s="34"/>
      <c r="D32" s="59"/>
      <c r="E32" s="117" t="s">
        <v>101</v>
      </c>
      <c r="F32" s="70" t="s">
        <v>508</v>
      </c>
      <c r="G32" s="124"/>
    </row>
    <row r="33" spans="1:17" ht="19.5" customHeight="1">
      <c r="A33" s="33"/>
      <c r="B33" s="34"/>
      <c r="D33" s="59"/>
      <c r="E33" s="117" t="s">
        <v>108</v>
      </c>
      <c r="F33" s="70" t="s">
        <v>509</v>
      </c>
      <c r="G33" s="124"/>
    </row>
    <row r="34" spans="1:17" s="108" customFormat="1" ht="3" customHeight="1">
      <c r="A34" s="33"/>
      <c r="B34" s="34"/>
      <c r="C34" s="107"/>
      <c r="D34" s="59"/>
      <c r="E34" s="117"/>
      <c r="F34" s="117"/>
      <c r="G34" s="124"/>
      <c r="I34" s="119"/>
      <c r="Q34" s="254"/>
    </row>
    <row r="35" spans="1:17" s="108" customFormat="1" ht="19.5" customHeight="1">
      <c r="A35" s="30"/>
      <c r="B35" s="29"/>
      <c r="C35" s="107"/>
      <c r="E35" s="73"/>
      <c r="F35" s="124" t="s">
        <v>205</v>
      </c>
      <c r="G35" s="120"/>
      <c r="I35" s="119"/>
      <c r="Q35" s="254"/>
    </row>
    <row r="36" spans="1:17" ht="19.5" customHeight="1">
      <c r="E36" s="117" t="s">
        <v>21</v>
      </c>
      <c r="F36" s="70" t="s">
        <v>510</v>
      </c>
    </row>
    <row r="37" spans="1:17" ht="19.5" customHeight="1">
      <c r="E37" s="117" t="s">
        <v>22</v>
      </c>
      <c r="F37" s="70" t="s">
        <v>511</v>
      </c>
    </row>
    <row r="38" spans="1:17" ht="19.5" customHeight="1">
      <c r="E38" s="117" t="s">
        <v>28</v>
      </c>
      <c r="F38" s="70" t="s">
        <v>512</v>
      </c>
    </row>
    <row r="39" spans="1:17" ht="19.5" customHeight="1">
      <c r="E39" s="117" t="s">
        <v>23</v>
      </c>
      <c r="F39" s="70" t="s">
        <v>513</v>
      </c>
    </row>
    <row r="40" spans="1:17" ht="3" customHeight="1">
      <c r="E40" s="117"/>
      <c r="F40" s="59"/>
    </row>
    <row r="41" spans="1:17" ht="30" customHeight="1">
      <c r="E41" s="117"/>
      <c r="F41" s="59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50" hidden="1" customWidth="1"/>
    <col min="2" max="2" width="9.140625" style="36" hidden="1" customWidth="1"/>
    <col min="3" max="3" width="3.7109375" style="172" customWidth="1"/>
    <col min="4" max="4" width="6.28515625" style="36" customWidth="1"/>
    <col min="5" max="5" width="46.42578125" style="36" customWidth="1"/>
    <col min="6" max="6" width="3.7109375" style="36" customWidth="1"/>
    <col min="7" max="7" width="5.7109375" style="36" customWidth="1"/>
    <col min="8" max="8" width="41.42578125" style="36" bestFit="1" customWidth="1"/>
    <col min="9" max="9" width="3.7109375" style="36" customWidth="1"/>
    <col min="10" max="10" width="5.7109375" style="36" customWidth="1"/>
    <col min="11" max="11" width="32.5703125" style="36" customWidth="1"/>
    <col min="12" max="12" width="14.85546875" style="36" customWidth="1"/>
    <col min="13" max="13" width="13.140625" style="322" hidden="1" customWidth="1"/>
    <col min="14" max="16" width="9.140625" style="322" hidden="1" customWidth="1"/>
    <col min="17" max="17" width="25.7109375" style="323" hidden="1" customWidth="1"/>
    <col min="18" max="18" width="14.42578125" style="322" hidden="1" customWidth="1"/>
    <col min="19" max="22" width="9.140625" style="324"/>
    <col min="23" max="16384" width="9.140625" style="36"/>
  </cols>
  <sheetData>
    <row r="1" spans="1:256" s="313" customFormat="1" ht="16.5" hidden="1" customHeight="1">
      <c r="C1" s="314"/>
      <c r="H1" s="314"/>
      <c r="I1" s="314"/>
      <c r="J1" s="314"/>
      <c r="K1" s="314" t="s">
        <v>151</v>
      </c>
      <c r="L1" s="315" t="s">
        <v>142</v>
      </c>
      <c r="M1" s="316" t="s">
        <v>150</v>
      </c>
      <c r="N1" s="316"/>
      <c r="O1" s="316"/>
      <c r="P1" s="316"/>
      <c r="Q1" s="317"/>
      <c r="R1" s="316"/>
      <c r="S1" s="316"/>
      <c r="T1" s="316"/>
      <c r="U1" s="316"/>
      <c r="V1" s="316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315"/>
      <c r="GO1" s="315"/>
      <c r="GP1" s="315"/>
      <c r="GQ1" s="315"/>
      <c r="GR1" s="315"/>
      <c r="GS1" s="315"/>
      <c r="GT1" s="315"/>
      <c r="GU1" s="315"/>
      <c r="GV1" s="315"/>
      <c r="GW1" s="315"/>
      <c r="GX1" s="315"/>
      <c r="GY1" s="315"/>
      <c r="GZ1" s="315"/>
      <c r="HA1" s="315"/>
      <c r="HB1" s="315"/>
      <c r="HC1" s="315"/>
      <c r="HD1" s="315"/>
      <c r="HE1" s="315"/>
      <c r="HF1" s="315"/>
      <c r="HG1" s="315"/>
      <c r="HH1" s="315"/>
      <c r="HI1" s="315"/>
      <c r="HJ1" s="315"/>
      <c r="HK1" s="315"/>
      <c r="HL1" s="315"/>
      <c r="HM1" s="315"/>
      <c r="HN1" s="315"/>
      <c r="HO1" s="315"/>
      <c r="HP1" s="315"/>
      <c r="HQ1" s="315"/>
      <c r="HR1" s="315"/>
      <c r="HS1" s="315"/>
      <c r="HT1" s="315"/>
      <c r="HU1" s="315"/>
      <c r="HV1" s="315"/>
      <c r="HW1" s="315"/>
      <c r="HX1" s="315"/>
      <c r="HY1" s="315"/>
      <c r="HZ1" s="315"/>
      <c r="IA1" s="315"/>
      <c r="IB1" s="315"/>
      <c r="IC1" s="315"/>
      <c r="ID1" s="315"/>
      <c r="IE1" s="315"/>
      <c r="IF1" s="315"/>
      <c r="IG1" s="315"/>
      <c r="IH1" s="315"/>
      <c r="II1" s="315"/>
      <c r="IJ1" s="315"/>
      <c r="IK1" s="315"/>
      <c r="IL1" s="315"/>
      <c r="IM1" s="315"/>
      <c r="IN1" s="315"/>
      <c r="IO1" s="315"/>
      <c r="IP1" s="315"/>
      <c r="IQ1" s="315"/>
      <c r="IR1" s="315"/>
      <c r="IS1" s="315"/>
      <c r="IT1" s="315"/>
      <c r="IU1" s="315"/>
      <c r="IV1" s="315"/>
    </row>
    <row r="2" spans="1:256" s="321" customFormat="1" ht="16.5" hidden="1" customHeight="1">
      <c r="A2" s="318"/>
      <c r="B2" s="318"/>
      <c r="C2" s="319"/>
      <c r="D2" s="318"/>
      <c r="E2" s="318"/>
      <c r="F2" s="318"/>
      <c r="G2" s="318"/>
      <c r="H2" s="318"/>
      <c r="I2" s="318"/>
      <c r="J2" s="318"/>
      <c r="K2" s="318"/>
      <c r="L2" s="318"/>
      <c r="M2" s="316"/>
      <c r="N2" s="316"/>
      <c r="O2" s="316"/>
      <c r="P2" s="316"/>
      <c r="Q2" s="317"/>
      <c r="R2" s="316"/>
      <c r="S2" s="320"/>
      <c r="T2" s="320"/>
      <c r="U2" s="320"/>
      <c r="V2" s="320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</row>
    <row r="3" spans="1:256" s="173" customFormat="1" ht="3" customHeight="1">
      <c r="A3" s="50"/>
      <c r="B3" s="36"/>
      <c r="C3" s="57"/>
      <c r="D3" s="90"/>
      <c r="E3" s="90"/>
      <c r="F3" s="90"/>
      <c r="G3" s="90"/>
      <c r="H3" s="90"/>
      <c r="I3" s="90"/>
      <c r="J3" s="90"/>
      <c r="K3" s="90"/>
      <c r="L3" s="91"/>
      <c r="M3" s="322"/>
      <c r="N3" s="322"/>
      <c r="O3" s="322"/>
      <c r="P3" s="322"/>
      <c r="Q3" s="323"/>
      <c r="R3" s="322"/>
      <c r="S3" s="324"/>
      <c r="T3" s="324"/>
      <c r="U3" s="324"/>
      <c r="V3" s="324"/>
    </row>
    <row r="4" spans="1:256" s="173" customFormat="1" ht="22.5">
      <c r="A4" s="50"/>
      <c r="B4" s="36"/>
      <c r="C4" s="57"/>
      <c r="D4" s="425" t="s">
        <v>246</v>
      </c>
      <c r="E4" s="426"/>
      <c r="F4" s="426"/>
      <c r="G4" s="426"/>
      <c r="H4" s="427"/>
      <c r="I4" s="325"/>
      <c r="M4" s="322"/>
      <c r="N4" s="322"/>
      <c r="O4" s="322"/>
      <c r="P4" s="322"/>
      <c r="Q4" s="323"/>
      <c r="R4" s="322"/>
      <c r="S4" s="324"/>
      <c r="T4" s="324"/>
      <c r="U4" s="324"/>
      <c r="V4" s="324"/>
    </row>
    <row r="5" spans="1:256" s="173" customFormat="1" ht="3" hidden="1" customHeight="1">
      <c r="A5" s="50"/>
      <c r="B5" s="36"/>
      <c r="C5" s="57"/>
      <c r="D5" s="90"/>
      <c r="E5" s="90"/>
      <c r="F5" s="90"/>
      <c r="G5" s="90"/>
      <c r="H5" s="39"/>
      <c r="I5" s="39"/>
      <c r="J5" s="39"/>
      <c r="K5" s="39"/>
      <c r="L5" s="38"/>
      <c r="M5" s="322"/>
      <c r="N5" s="322"/>
      <c r="O5" s="322"/>
      <c r="P5" s="322"/>
      <c r="Q5" s="323"/>
      <c r="R5" s="322"/>
      <c r="S5" s="324"/>
      <c r="T5" s="324"/>
      <c r="U5" s="324"/>
      <c r="V5" s="324"/>
    </row>
    <row r="6" spans="1:256" s="173" customFormat="1" ht="20.100000000000001" hidden="1" customHeight="1">
      <c r="A6" s="187"/>
      <c r="B6" s="187"/>
      <c r="C6" s="57"/>
      <c r="D6" s="428"/>
      <c r="E6" s="428"/>
      <c r="F6" s="429" t="s">
        <v>18</v>
      </c>
      <c r="G6" s="429"/>
      <c r="H6" s="39"/>
      <c r="I6" s="39"/>
      <c r="J6" s="174"/>
      <c r="K6" s="175"/>
      <c r="L6" s="175"/>
      <c r="M6" s="322"/>
      <c r="N6" s="322"/>
      <c r="O6" s="322"/>
      <c r="P6" s="322"/>
      <c r="Q6" s="323"/>
      <c r="R6" s="322"/>
      <c r="S6" s="324"/>
      <c r="T6" s="324"/>
      <c r="U6" s="324"/>
      <c r="V6" s="324"/>
    </row>
    <row r="7" spans="1:256" ht="3" customHeight="1"/>
    <row r="8" spans="1:256" s="173" customFormat="1">
      <c r="A8" s="50"/>
      <c r="B8" s="36"/>
      <c r="C8" s="57"/>
      <c r="D8" s="414" t="s">
        <v>247</v>
      </c>
      <c r="E8" s="414"/>
      <c r="F8" s="414" t="s">
        <v>140</v>
      </c>
      <c r="G8" s="414"/>
      <c r="H8" s="414"/>
      <c r="I8" s="430" t="s">
        <v>141</v>
      </c>
      <c r="J8" s="430"/>
      <c r="K8" s="430"/>
      <c r="L8" s="430"/>
      <c r="M8" s="322"/>
      <c r="N8" s="322"/>
      <c r="O8" s="322"/>
      <c r="P8" s="322"/>
      <c r="Q8" s="323"/>
      <c r="R8" s="322"/>
      <c r="S8" s="324"/>
      <c r="T8" s="324"/>
      <c r="U8" s="324"/>
      <c r="V8" s="324"/>
    </row>
    <row r="9" spans="1:256" s="173" customFormat="1" ht="20.25" customHeight="1">
      <c r="A9" s="50"/>
      <c r="B9" s="36"/>
      <c r="C9" s="57"/>
      <c r="D9" s="387" t="s">
        <v>25</v>
      </c>
      <c r="E9" s="387" t="s">
        <v>148</v>
      </c>
      <c r="F9" s="421" t="s">
        <v>25</v>
      </c>
      <c r="G9" s="422"/>
      <c r="H9" s="192" t="s">
        <v>148</v>
      </c>
      <c r="I9" s="423" t="s">
        <v>25</v>
      </c>
      <c r="J9" s="423"/>
      <c r="K9" s="192" t="s">
        <v>148</v>
      </c>
      <c r="L9" s="192" t="s">
        <v>142</v>
      </c>
      <c r="M9" s="367"/>
      <c r="N9" s="367"/>
      <c r="O9" s="367"/>
      <c r="P9" s="367"/>
      <c r="Q9" s="368"/>
      <c r="R9" s="367"/>
      <c r="S9" s="324"/>
      <c r="T9" s="324"/>
      <c r="U9" s="324"/>
      <c r="V9" s="324"/>
    </row>
    <row r="10" spans="1:256" ht="12" customHeight="1">
      <c r="C10" s="89"/>
      <c r="D10" s="388" t="s">
        <v>26</v>
      </c>
      <c r="E10" s="388" t="s">
        <v>0</v>
      </c>
      <c r="F10" s="424" t="s">
        <v>1</v>
      </c>
      <c r="G10" s="424"/>
      <c r="H10" s="388" t="s">
        <v>2</v>
      </c>
      <c r="I10" s="424" t="s">
        <v>12</v>
      </c>
      <c r="J10" s="424"/>
      <c r="K10" s="388" t="s">
        <v>13</v>
      </c>
      <c r="L10" s="388" t="s">
        <v>31</v>
      </c>
      <c r="M10" s="367"/>
      <c r="N10" s="367"/>
      <c r="O10" s="367"/>
      <c r="P10" s="367"/>
      <c r="Q10" s="368"/>
      <c r="R10" s="367"/>
      <c r="S10" s="326"/>
      <c r="T10" s="326"/>
      <c r="U10" s="326"/>
      <c r="V10" s="326"/>
    </row>
    <row r="11" spans="1:256" s="173" customFormat="1" hidden="1">
      <c r="A11" s="36"/>
      <c r="B11" s="36"/>
      <c r="C11" s="57"/>
      <c r="D11" s="215">
        <v>0</v>
      </c>
      <c r="E11" s="216"/>
      <c r="F11" s="211" t="s">
        <v>144</v>
      </c>
      <c r="G11" s="211"/>
      <c r="H11" s="217"/>
      <c r="I11" s="213" t="s">
        <v>144</v>
      </c>
      <c r="J11" s="211"/>
      <c r="K11" s="217"/>
      <c r="L11" s="218"/>
      <c r="M11" s="369" t="s">
        <v>248</v>
      </c>
      <c r="N11" s="367"/>
      <c r="O11" s="367"/>
      <c r="P11" s="367" t="s">
        <v>249</v>
      </c>
      <c r="Q11" s="368" t="s">
        <v>250</v>
      </c>
      <c r="R11" s="367" t="s">
        <v>251</v>
      </c>
      <c r="S11" s="324"/>
      <c r="T11" s="324"/>
      <c r="U11" s="324"/>
      <c r="V11" s="324"/>
    </row>
    <row r="12" spans="1:256" s="84" customFormat="1" ht="15.75" hidden="1" customHeight="1">
      <c r="A12" s="54"/>
      <c r="B12" s="197" t="s">
        <v>149</v>
      </c>
      <c r="C12" s="412"/>
      <c r="D12" s="414">
        <v>1</v>
      </c>
      <c r="E12" s="415" t="s">
        <v>634</v>
      </c>
      <c r="F12" s="396" t="s">
        <v>144</v>
      </c>
      <c r="G12" s="390">
        <v>0</v>
      </c>
      <c r="H12" s="332"/>
      <c r="I12" s="193" t="s">
        <v>144</v>
      </c>
      <c r="J12" s="333" t="s">
        <v>253</v>
      </c>
      <c r="K12" s="219"/>
      <c r="L12" s="240"/>
      <c r="M12" s="322">
        <f>mergeValue(H12)</f>
        <v>0</v>
      </c>
      <c r="N12" s="313"/>
      <c r="O12" s="313"/>
      <c r="P12" s="322" t="str">
        <f t="array" ref="P12">IF(ISERROR(MATCH(MID(Q12,1,250),MID(note_ter,1,250),0)),"n","y")</f>
        <v>n</v>
      </c>
      <c r="Q12" s="313" t="s">
        <v>634</v>
      </c>
      <c r="R12" s="322" t="str">
        <f>K12&amp;"("&amp;L12&amp;")"</f>
        <v>()</v>
      </c>
      <c r="S12" s="197"/>
      <c r="T12" s="197"/>
      <c r="U12" s="257"/>
      <c r="V12" s="197"/>
      <c r="W12" s="197"/>
      <c r="X12" s="197"/>
      <c r="Y12" s="137"/>
      <c r="Z12" s="137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</row>
    <row r="13" spans="1:256" s="84" customFormat="1" ht="15" hidden="1" customHeight="1">
      <c r="A13" s="54"/>
      <c r="B13" s="197" t="s">
        <v>149</v>
      </c>
      <c r="C13" s="412"/>
      <c r="D13" s="414"/>
      <c r="E13" s="416"/>
      <c r="F13" s="418" t="s">
        <v>144</v>
      </c>
      <c r="G13" s="414">
        <v>1</v>
      </c>
      <c r="H13" s="411" t="s">
        <v>631</v>
      </c>
      <c r="I13" s="193" t="s">
        <v>144</v>
      </c>
      <c r="J13" s="333" t="s">
        <v>253</v>
      </c>
      <c r="K13" s="219"/>
      <c r="L13" s="240"/>
      <c r="M13" s="322" t="str">
        <f>mergeValue(H13)</f>
        <v>город Салехард</v>
      </c>
      <c r="N13" s="313"/>
      <c r="O13" s="313"/>
      <c r="P13" s="313"/>
      <c r="Q13" s="313"/>
      <c r="R13" s="322" t="str">
        <f>K13&amp;"("&amp;L13&amp;")"</f>
        <v>()</v>
      </c>
      <c r="S13" s="197"/>
      <c r="T13" s="197"/>
      <c r="U13" s="257"/>
      <c r="V13" s="197"/>
      <c r="W13" s="197"/>
      <c r="X13" s="197"/>
      <c r="Y13" s="137"/>
      <c r="Z13" s="137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</row>
    <row r="14" spans="1:256" s="84" customFormat="1" ht="45" customHeight="1">
      <c r="A14" s="54"/>
      <c r="B14" s="197" t="s">
        <v>149</v>
      </c>
      <c r="C14" s="412"/>
      <c r="D14" s="414"/>
      <c r="E14" s="416"/>
      <c r="F14" s="419"/>
      <c r="G14" s="414"/>
      <c r="H14" s="411"/>
      <c r="I14" s="400" t="s">
        <v>144</v>
      </c>
      <c r="J14" s="390">
        <v>1</v>
      </c>
      <c r="K14" s="394" t="s">
        <v>631</v>
      </c>
      <c r="L14" s="198" t="s">
        <v>632</v>
      </c>
      <c r="M14" s="322" t="str">
        <f>mergeValue(H14)</f>
        <v>город Салехард</v>
      </c>
      <c r="N14" s="313"/>
      <c r="O14" s="313"/>
      <c r="P14" s="313"/>
      <c r="Q14" s="313"/>
      <c r="R14" s="322" t="str">
        <f>K14&amp;" ("&amp;L14&amp;")"</f>
        <v>город Салехард (71951000)</v>
      </c>
      <c r="S14" s="197"/>
      <c r="T14" s="197"/>
      <c r="U14" s="257"/>
      <c r="V14" s="197"/>
      <c r="W14" s="197"/>
      <c r="X14" s="197"/>
      <c r="Y14" s="137"/>
      <c r="Z14" s="137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</row>
    <row r="15" spans="1:256" s="84" customFormat="1" ht="0.95" customHeight="1">
      <c r="A15" s="54"/>
      <c r="B15" s="54"/>
      <c r="C15" s="412"/>
      <c r="D15" s="414"/>
      <c r="E15" s="416"/>
      <c r="F15" s="420"/>
      <c r="G15" s="414"/>
      <c r="H15" s="411"/>
      <c r="I15" s="203" t="s">
        <v>144</v>
      </c>
      <c r="J15" s="203"/>
      <c r="K15" s="219" t="s">
        <v>144</v>
      </c>
      <c r="L15" s="240"/>
      <c r="M15" s="313"/>
      <c r="N15" s="313"/>
      <c r="O15" s="313"/>
      <c r="P15" s="313"/>
      <c r="Q15" s="322"/>
      <c r="R15" s="313"/>
      <c r="S15" s="197"/>
      <c r="T15" s="197"/>
      <c r="U15" s="257"/>
      <c r="V15" s="197"/>
      <c r="W15" s="197"/>
      <c r="X15" s="197"/>
      <c r="Y15" s="137"/>
      <c r="Z15" s="137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</row>
    <row r="16" spans="1:256" s="84" customFormat="1" ht="0.95" customHeight="1">
      <c r="A16" s="54"/>
      <c r="B16" s="54"/>
      <c r="C16" s="413"/>
      <c r="D16" s="414"/>
      <c r="E16" s="417"/>
      <c r="F16" s="193" t="s">
        <v>144</v>
      </c>
      <c r="G16" s="203" t="s">
        <v>144</v>
      </c>
      <c r="H16" s="219" t="s">
        <v>144</v>
      </c>
      <c r="I16" s="203" t="s">
        <v>144</v>
      </c>
      <c r="J16" s="203"/>
      <c r="K16" s="239"/>
      <c r="L16" s="240"/>
      <c r="M16" s="313"/>
      <c r="N16" s="313"/>
      <c r="O16" s="313"/>
      <c r="P16" s="313"/>
      <c r="Q16" s="322"/>
      <c r="R16" s="313"/>
      <c r="S16" s="197"/>
      <c r="T16" s="197"/>
      <c r="U16" s="257"/>
      <c r="V16" s="197"/>
      <c r="W16" s="197"/>
      <c r="X16" s="197"/>
      <c r="Y16" s="137"/>
      <c r="Z16" s="137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</row>
    <row r="17" spans="1:22" s="173" customFormat="1" hidden="1">
      <c r="A17" s="36"/>
      <c r="B17" s="36" t="s">
        <v>166</v>
      </c>
      <c r="C17" s="57"/>
      <c r="D17" s="193"/>
      <c r="E17" s="199" t="s">
        <v>144</v>
      </c>
      <c r="F17" s="195" t="s">
        <v>144</v>
      </c>
      <c r="G17" s="195"/>
      <c r="H17" s="195"/>
      <c r="I17" s="195" t="s">
        <v>144</v>
      </c>
      <c r="J17" s="195"/>
      <c r="K17" s="195"/>
      <c r="L17" s="196"/>
      <c r="M17" s="369"/>
      <c r="N17" s="367"/>
      <c r="O17" s="367"/>
      <c r="P17" s="367"/>
      <c r="Q17" s="368" t="s">
        <v>252</v>
      </c>
      <c r="R17" s="367"/>
      <c r="S17" s="324"/>
      <c r="T17" s="324"/>
      <c r="U17" s="324"/>
      <c r="V17" s="324"/>
    </row>
    <row r="18" spans="1:22" s="173" customFormat="1" ht="21" customHeight="1">
      <c r="A18" s="50"/>
      <c r="B18" s="36"/>
      <c r="C18" s="172"/>
      <c r="D18" s="327"/>
      <c r="E18" s="327"/>
      <c r="F18" s="327"/>
      <c r="G18" s="327"/>
      <c r="H18" s="327"/>
      <c r="I18" s="327"/>
      <c r="J18" s="327"/>
      <c r="K18" s="327"/>
      <c r="L18" s="327"/>
      <c r="M18" s="367"/>
      <c r="N18" s="367"/>
      <c r="O18" s="367"/>
      <c r="P18" s="367"/>
      <c r="Q18" s="368"/>
      <c r="R18" s="367"/>
      <c r="S18" s="324"/>
      <c r="T18" s="324"/>
      <c r="U18" s="324"/>
      <c r="V18" s="324"/>
    </row>
    <row r="19" spans="1:22" s="173" customFormat="1">
      <c r="A19" s="50"/>
      <c r="B19" s="36"/>
      <c r="C19" s="172"/>
      <c r="D19" s="36"/>
      <c r="E19" s="36"/>
      <c r="F19" s="36"/>
      <c r="G19" s="36"/>
      <c r="H19" s="36"/>
      <c r="I19" s="36"/>
      <c r="J19" s="36"/>
      <c r="K19" s="36"/>
      <c r="L19" s="36"/>
      <c r="M19" s="322"/>
      <c r="N19" s="322"/>
      <c r="O19" s="322"/>
      <c r="P19" s="322"/>
      <c r="Q19" s="323"/>
      <c r="R19" s="322"/>
      <c r="S19" s="324"/>
      <c r="T19" s="324"/>
      <c r="U19" s="324"/>
      <c r="V19" s="324"/>
    </row>
    <row r="20" spans="1:22" s="173" customFormat="1" ht="0.75" customHeight="1">
      <c r="A20" s="50"/>
      <c r="B20" s="36"/>
      <c r="C20" s="172"/>
      <c r="D20" s="36"/>
      <c r="E20" s="36"/>
      <c r="F20" s="36"/>
      <c r="G20" s="36"/>
      <c r="H20" s="36"/>
      <c r="I20" s="36"/>
      <c r="J20" s="36"/>
      <c r="K20" s="36"/>
      <c r="L20" s="36"/>
      <c r="M20" s="322"/>
      <c r="N20" s="322"/>
      <c r="O20" s="322"/>
      <c r="P20" s="322"/>
      <c r="Q20" s="323"/>
      <c r="R20" s="322"/>
      <c r="S20" s="324"/>
      <c r="T20" s="324"/>
      <c r="U20" s="324"/>
      <c r="V20" s="324"/>
    </row>
    <row r="21" spans="1:22" s="177" customFormat="1" ht="10.5">
      <c r="A21" s="176"/>
      <c r="C21" s="178"/>
      <c r="D21" s="188"/>
      <c r="E21" s="188"/>
      <c r="M21" s="322"/>
      <c r="N21" s="322"/>
      <c r="O21" s="322"/>
      <c r="P21" s="322"/>
      <c r="Q21" s="323"/>
      <c r="R21" s="322"/>
      <c r="S21" s="324"/>
      <c r="T21" s="324"/>
      <c r="U21" s="324"/>
      <c r="V21" s="324"/>
    </row>
    <row r="22" spans="1:22" s="177" customFormat="1" ht="10.5">
      <c r="A22" s="176"/>
      <c r="C22" s="178"/>
      <c r="D22" s="188"/>
      <c r="E22" s="188"/>
      <c r="M22" s="322"/>
      <c r="N22" s="322"/>
      <c r="O22" s="322"/>
      <c r="P22" s="322"/>
      <c r="Q22" s="323"/>
      <c r="R22" s="322"/>
      <c r="S22" s="324"/>
      <c r="T22" s="324"/>
      <c r="U22" s="324"/>
      <c r="V22" s="324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25" hidden="1" customWidth="1"/>
    <col min="2" max="2" width="2" style="225" hidden="1" customWidth="1"/>
    <col min="3" max="3" width="3.7109375" style="225" customWidth="1"/>
    <col min="4" max="4" width="4.28515625" style="225" customWidth="1"/>
    <col min="5" max="5" width="45" style="225" customWidth="1"/>
    <col min="6" max="6" width="6.42578125" style="225" bestFit="1" customWidth="1"/>
    <col min="7" max="7" width="4.42578125" style="225" customWidth="1"/>
    <col min="8" max="8" width="5.5703125" style="225" customWidth="1"/>
    <col min="9" max="9" width="52.85546875" style="225" customWidth="1"/>
    <col min="10" max="10" width="7" style="225" bestFit="1" customWidth="1"/>
    <col min="11" max="11" width="3.7109375" style="225" bestFit="1" customWidth="1"/>
    <col min="12" max="12" width="6.28515625" style="225" bestFit="1" customWidth="1"/>
    <col min="13" max="13" width="61" style="225" customWidth="1"/>
    <col min="14" max="15" width="9.140625" style="226"/>
    <col min="16" max="16" width="9.140625" style="258"/>
    <col min="17" max="38" width="9.140625" style="226"/>
    <col min="39" max="16384" width="9.140625" style="225"/>
  </cols>
  <sheetData>
    <row r="1" spans="1:38" hidden="1"/>
    <row r="2" spans="1:38" hidden="1"/>
    <row r="3" spans="1:38" ht="10.5" customHeight="1"/>
    <row r="4" spans="1:38" ht="27" customHeight="1">
      <c r="A4" s="227"/>
      <c r="B4" s="227"/>
      <c r="D4" s="43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6"/>
      <c r="F4" s="436"/>
      <c r="G4" s="436"/>
      <c r="H4" s="436"/>
      <c r="I4" s="437"/>
      <c r="J4" s="226"/>
      <c r="K4" s="226"/>
      <c r="L4" s="226"/>
      <c r="M4" s="226"/>
    </row>
    <row r="5" spans="1:38" s="229" customFormat="1" ht="15.75">
      <c r="A5" s="227"/>
      <c r="B5" s="227"/>
      <c r="C5" s="227"/>
      <c r="D5" s="438" t="str">
        <f>IF(org=0,"Не определено",org)</f>
        <v>АО "Салехардэнерго"</v>
      </c>
      <c r="E5" s="439"/>
      <c r="F5" s="439"/>
      <c r="G5" s="439"/>
      <c r="H5" s="439"/>
      <c r="I5" s="440"/>
      <c r="J5" s="228"/>
      <c r="K5" s="228"/>
      <c r="L5" s="228"/>
      <c r="M5" s="228"/>
      <c r="N5" s="228"/>
      <c r="O5" s="228"/>
      <c r="P5" s="259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</row>
    <row r="6" spans="1:38" s="230" customFormat="1" ht="3" customHeight="1">
      <c r="A6" s="443"/>
      <c r="B6" s="443"/>
      <c r="C6" s="443"/>
      <c r="D6" s="443"/>
      <c r="E6" s="443"/>
      <c r="F6" s="443"/>
      <c r="G6" s="72"/>
      <c r="H6" s="72"/>
      <c r="I6" s="72"/>
      <c r="J6" s="72"/>
      <c r="K6" s="72"/>
      <c r="N6" s="231"/>
      <c r="O6" s="231"/>
      <c r="P6" s="260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</row>
    <row r="7" spans="1:38" ht="3.75" customHeight="1">
      <c r="A7" s="443"/>
      <c r="B7" s="443"/>
      <c r="C7" s="443"/>
      <c r="D7" s="443"/>
      <c r="E7" s="443"/>
      <c r="F7" s="443"/>
    </row>
    <row r="8" spans="1:38" ht="0.2" customHeight="1">
      <c r="B8" s="442"/>
      <c r="C8" s="442"/>
      <c r="D8" s="442"/>
      <c r="E8" s="441"/>
      <c r="F8" s="441"/>
    </row>
    <row r="9" spans="1:38" ht="0.2" customHeight="1">
      <c r="B9" s="442"/>
      <c r="C9" s="442"/>
      <c r="D9" s="442"/>
      <c r="E9" s="441"/>
      <c r="F9" s="441"/>
    </row>
    <row r="10" spans="1:38" ht="0.2" customHeight="1">
      <c r="B10" s="442"/>
      <c r="C10" s="442"/>
      <c r="D10" s="442"/>
      <c r="E10" s="441"/>
      <c r="F10" s="441"/>
    </row>
    <row r="11" spans="1:38" ht="6" hidden="1" customHeight="1">
      <c r="B11" s="442"/>
      <c r="C11" s="442"/>
      <c r="D11" s="442"/>
      <c r="E11" s="441"/>
      <c r="F11" s="441"/>
    </row>
    <row r="12" spans="1:38" ht="20.25" hidden="1" customHeight="1">
      <c r="A12" s="181"/>
      <c r="B12" s="442"/>
      <c r="C12" s="442"/>
      <c r="D12" s="442"/>
      <c r="E12" s="389"/>
      <c r="F12" s="181"/>
      <c r="G12" s="389"/>
      <c r="H12" s="389"/>
      <c r="I12" s="181"/>
      <c r="J12" s="181"/>
      <c r="K12" s="389"/>
    </row>
    <row r="13" spans="1:38" ht="20.25" hidden="1" customHeight="1">
      <c r="B13" s="442"/>
      <c r="C13" s="442"/>
      <c r="D13" s="442"/>
      <c r="E13" s="389"/>
      <c r="F13" s="392"/>
      <c r="G13" s="181"/>
      <c r="H13" s="181"/>
      <c r="I13" s="181"/>
      <c r="J13" s="181"/>
      <c r="K13" s="389"/>
    </row>
    <row r="14" spans="1:38" ht="6" hidden="1" customHeight="1">
      <c r="B14" s="444"/>
      <c r="C14" s="444"/>
      <c r="D14" s="444"/>
      <c r="E14" s="182"/>
      <c r="F14" s="181"/>
      <c r="G14" s="181"/>
      <c r="H14" s="181"/>
      <c r="I14" s="181"/>
      <c r="J14" s="181"/>
      <c r="K14" s="389"/>
    </row>
    <row r="15" spans="1:38" ht="3" customHeight="1"/>
    <row r="16" spans="1:38" ht="0.2" customHeight="1"/>
    <row r="17" spans="1:38" s="229" customFormat="1" ht="0.2" customHeight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0"/>
      <c r="N17" s="228"/>
      <c r="O17" s="228"/>
      <c r="P17" s="259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</row>
    <row r="18" spans="1:38" ht="23.25" customHeight="1">
      <c r="A18" s="433"/>
      <c r="B18" s="181"/>
      <c r="C18" s="181"/>
      <c r="D18" s="434" t="s">
        <v>116</v>
      </c>
      <c r="E18" s="434"/>
      <c r="F18" s="449" t="s">
        <v>202</v>
      </c>
      <c r="G18" s="449"/>
      <c r="H18" s="449"/>
      <c r="I18" s="449"/>
      <c r="J18" s="449" t="s">
        <v>331</v>
      </c>
      <c r="K18" s="449"/>
      <c r="L18" s="449"/>
      <c r="M18" s="449"/>
    </row>
    <row r="19" spans="1:38" ht="23.25" customHeight="1">
      <c r="A19" s="433"/>
      <c r="B19" s="183"/>
      <c r="C19" s="184"/>
      <c r="D19" s="391" t="s">
        <v>25</v>
      </c>
      <c r="E19" s="391" t="s">
        <v>148</v>
      </c>
      <c r="F19" s="391" t="s">
        <v>143</v>
      </c>
      <c r="G19" s="456" t="s">
        <v>25</v>
      </c>
      <c r="H19" s="457"/>
      <c r="I19" s="391" t="s">
        <v>148</v>
      </c>
      <c r="J19" s="391" t="s">
        <v>143</v>
      </c>
      <c r="K19" s="456" t="s">
        <v>25</v>
      </c>
      <c r="L19" s="457"/>
      <c r="M19" s="391" t="s">
        <v>148</v>
      </c>
    </row>
    <row r="20" spans="1:38" s="186" customFormat="1" ht="14.25" customHeight="1">
      <c r="A20" s="92"/>
      <c r="B20" s="92"/>
      <c r="C20" s="92"/>
      <c r="D20" s="201" t="s">
        <v>26</v>
      </c>
      <c r="E20" s="201" t="s">
        <v>0</v>
      </c>
      <c r="F20" s="201" t="s">
        <v>1</v>
      </c>
      <c r="G20" s="454" t="s">
        <v>2</v>
      </c>
      <c r="H20" s="455"/>
      <c r="I20" s="201" t="s">
        <v>12</v>
      </c>
      <c r="J20" s="201" t="s">
        <v>13</v>
      </c>
      <c r="K20" s="454" t="s">
        <v>31</v>
      </c>
      <c r="L20" s="455"/>
      <c r="M20" s="201" t="s">
        <v>32</v>
      </c>
      <c r="N20" s="200"/>
      <c r="O20" s="226"/>
      <c r="P20" s="261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</row>
    <row r="21" spans="1:38" hidden="1">
      <c r="A21" s="233"/>
      <c r="B21" s="185"/>
      <c r="C21" s="185"/>
      <c r="D21" s="210"/>
      <c r="E21" s="211"/>
      <c r="F21" s="212"/>
      <c r="G21" s="211"/>
      <c r="H21" s="211"/>
      <c r="I21" s="212"/>
      <c r="J21" s="212"/>
      <c r="K21" s="213"/>
      <c r="L21" s="211"/>
      <c r="M21" s="214"/>
    </row>
    <row r="22" spans="1:38" ht="45" customHeight="1">
      <c r="A22" s="74"/>
      <c r="B22" s="74"/>
      <c r="C22" s="57"/>
      <c r="D22" s="448" t="s">
        <v>26</v>
      </c>
      <c r="E22" s="445" t="s">
        <v>355</v>
      </c>
      <c r="F22" s="431" t="s">
        <v>19</v>
      </c>
      <c r="G22" s="450"/>
      <c r="H22" s="414">
        <v>1</v>
      </c>
      <c r="I22" s="452"/>
      <c r="J22" s="431" t="s">
        <v>19</v>
      </c>
      <c r="K22" s="207" t="s">
        <v>144</v>
      </c>
      <c r="L22" s="393" t="s">
        <v>26</v>
      </c>
      <c r="M22" s="223" t="s">
        <v>144</v>
      </c>
      <c r="X22" s="226">
        <v>4189714</v>
      </c>
      <c r="Y22" s="226" t="s">
        <v>145</v>
      </c>
      <c r="Z22" s="226">
        <v>1705000</v>
      </c>
    </row>
    <row r="23" spans="1:38" ht="15" hidden="1" customHeight="1">
      <c r="A23" s="74"/>
      <c r="B23" s="74"/>
      <c r="C23" s="89"/>
      <c r="D23" s="448"/>
      <c r="E23" s="446"/>
      <c r="F23" s="432"/>
      <c r="G23" s="451"/>
      <c r="H23" s="414"/>
      <c r="I23" s="453"/>
      <c r="J23" s="432"/>
      <c r="K23" s="193" t="s">
        <v>144</v>
      </c>
      <c r="L23" s="203"/>
      <c r="M23" s="222" t="s">
        <v>144</v>
      </c>
    </row>
    <row r="24" spans="1:38" ht="15" hidden="1" customHeight="1">
      <c r="A24" s="74"/>
      <c r="B24" s="74"/>
      <c r="C24" s="89"/>
      <c r="D24" s="448"/>
      <c r="E24" s="447"/>
      <c r="F24" s="432"/>
      <c r="G24" s="193"/>
      <c r="H24" s="203"/>
      <c r="I24" s="199" t="s">
        <v>144</v>
      </c>
      <c r="J24" s="203"/>
      <c r="K24" s="203" t="s">
        <v>144</v>
      </c>
      <c r="L24" s="203"/>
      <c r="M24" s="204"/>
    </row>
    <row r="25" spans="1:38" s="186" customFormat="1" ht="45" customHeight="1">
      <c r="A25" s="74"/>
      <c r="B25" s="74"/>
      <c r="C25" s="57"/>
      <c r="D25" s="448" t="s">
        <v>0</v>
      </c>
      <c r="E25" s="445" t="s">
        <v>357</v>
      </c>
      <c r="F25" s="431" t="s">
        <v>19</v>
      </c>
      <c r="G25" s="450"/>
      <c r="H25" s="414">
        <v>1</v>
      </c>
      <c r="I25" s="452"/>
      <c r="J25" s="431" t="s">
        <v>19</v>
      </c>
      <c r="K25" s="207" t="s">
        <v>144</v>
      </c>
      <c r="L25" s="393" t="s">
        <v>26</v>
      </c>
      <c r="M25" s="223"/>
      <c r="N25" s="226"/>
      <c r="O25" s="226"/>
      <c r="P25" s="226"/>
      <c r="Q25" s="226"/>
      <c r="R25" s="226"/>
      <c r="S25" s="226"/>
      <c r="T25" s="226"/>
      <c r="U25" s="258"/>
      <c r="V25" s="226"/>
      <c r="W25" s="226"/>
      <c r="X25" s="200">
        <v>4189712</v>
      </c>
      <c r="Y25" s="200" t="s">
        <v>145</v>
      </c>
      <c r="Z25" s="200">
        <v>1705000</v>
      </c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</row>
    <row r="26" spans="1:38" s="186" customFormat="1" ht="15" hidden="1" customHeight="1">
      <c r="A26" s="74"/>
      <c r="B26" s="74"/>
      <c r="C26" s="89"/>
      <c r="D26" s="448"/>
      <c r="E26" s="446"/>
      <c r="F26" s="432"/>
      <c r="G26" s="451"/>
      <c r="H26" s="414"/>
      <c r="I26" s="453"/>
      <c r="J26" s="432"/>
      <c r="K26" s="193" t="s">
        <v>144</v>
      </c>
      <c r="L26" s="203"/>
      <c r="M26" s="222" t="s">
        <v>144</v>
      </c>
      <c r="N26" s="226"/>
      <c r="O26" s="226"/>
      <c r="P26" s="226"/>
      <c r="Q26" s="226"/>
      <c r="R26" s="226"/>
      <c r="S26" s="226"/>
      <c r="T26" s="226"/>
      <c r="U26" s="258"/>
      <c r="V26" s="226"/>
      <c r="W26" s="226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</row>
    <row r="27" spans="1:38" s="186" customFormat="1" ht="15" hidden="1" customHeight="1">
      <c r="A27" s="74"/>
      <c r="B27" s="74"/>
      <c r="C27" s="89"/>
      <c r="D27" s="448"/>
      <c r="E27" s="447"/>
      <c r="F27" s="432"/>
      <c r="G27" s="193"/>
      <c r="H27" s="203" t="s">
        <v>144</v>
      </c>
      <c r="I27" s="199" t="s">
        <v>144</v>
      </c>
      <c r="J27" s="203"/>
      <c r="K27" s="203" t="s">
        <v>144</v>
      </c>
      <c r="L27" s="203"/>
      <c r="M27" s="204"/>
      <c r="N27" s="226"/>
      <c r="O27" s="226"/>
      <c r="P27" s="226"/>
      <c r="Q27" s="226"/>
      <c r="R27" s="226"/>
      <c r="S27" s="226"/>
      <c r="T27" s="226"/>
      <c r="U27" s="258"/>
      <c r="V27" s="226"/>
      <c r="W27" s="226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</row>
    <row r="28" spans="1:38" ht="15" hidden="1" customHeight="1">
      <c r="A28" s="234"/>
      <c r="B28" s="205"/>
      <c r="C28" s="429"/>
      <c r="D28" s="193"/>
      <c r="E28" s="194" t="s">
        <v>144</v>
      </c>
      <c r="F28" s="203"/>
      <c r="G28" s="203"/>
      <c r="H28" s="203"/>
      <c r="I28" s="203"/>
      <c r="J28" s="203"/>
      <c r="K28" s="203" t="s">
        <v>144</v>
      </c>
      <c r="L28" s="203"/>
      <c r="M28" s="204"/>
    </row>
    <row r="29" spans="1:38" ht="15" customHeight="1">
      <c r="C29" s="429"/>
      <c r="D29" s="238"/>
      <c r="E29" s="238"/>
      <c r="F29" s="238"/>
      <c r="G29" s="238"/>
      <c r="H29" s="238"/>
      <c r="I29" s="238"/>
      <c r="J29" s="238"/>
      <c r="K29" s="238" t="s">
        <v>144</v>
      </c>
      <c r="L29" s="238"/>
      <c r="M29" s="238"/>
    </row>
    <row r="30" spans="1:38" ht="37.5" customHeight="1"/>
  </sheetData>
  <sheetProtection password="FA9C" sheet="1" objects="1" scenarios="1" formatColumns="0" formatRows="0"/>
  <dataConsolidate leftLabels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50" hidden="1" customWidth="1"/>
    <col min="2" max="2" width="9.140625" style="36" hidden="1" customWidth="1"/>
    <col min="3" max="3" width="3.7109375" style="55" customWidth="1"/>
    <col min="4" max="4" width="9.7109375" style="36" customWidth="1"/>
    <col min="5" max="5" width="37.7109375" style="36" customWidth="1"/>
    <col min="6" max="6" width="66.85546875" style="36" customWidth="1"/>
    <col min="7" max="7" width="116" style="36" customWidth="1"/>
    <col min="8" max="8" width="93.42578125" style="197" customWidth="1"/>
    <col min="9" max="17" width="10.5703125" style="36"/>
    <col min="18" max="18" width="10.5703125" style="256"/>
    <col min="19" max="16384" width="10.5703125" style="36"/>
  </cols>
  <sheetData>
    <row r="1" spans="3:21" s="197" customFormat="1" ht="15" hidden="1" customHeight="1">
      <c r="C1" s="244"/>
      <c r="G1" s="197">
        <v>4</v>
      </c>
      <c r="R1" s="257"/>
    </row>
    <row r="2" spans="3:21" s="197" customFormat="1" ht="15" hidden="1" customHeight="1">
      <c r="C2" s="244"/>
      <c r="R2" s="257"/>
    </row>
    <row r="3" spans="3:21" s="197" customFormat="1" ht="15" hidden="1" customHeight="1">
      <c r="C3" s="244"/>
      <c r="R3" s="257"/>
    </row>
    <row r="4" spans="3:21" ht="11.25" customHeight="1">
      <c r="C4" s="89"/>
      <c r="D4" s="90"/>
      <c r="E4" s="90"/>
      <c r="F4" s="90"/>
      <c r="G4" s="90"/>
    </row>
    <row r="5" spans="3:21">
      <c r="C5" s="89"/>
      <c r="D5" s="459" t="s">
        <v>258</v>
      </c>
      <c r="E5" s="459"/>
      <c r="F5" s="459"/>
      <c r="G5" s="459"/>
      <c r="H5" s="246"/>
    </row>
    <row r="6" spans="3:21" ht="15" customHeight="1">
      <c r="C6" s="89"/>
      <c r="D6" s="460" t="str">
        <f>IF(org=0,"Не определено",org)</f>
        <v>АО "Салехардэнерго"</v>
      </c>
      <c r="E6" s="460"/>
      <c r="F6" s="460"/>
      <c r="G6" s="460"/>
      <c r="H6" s="246"/>
    </row>
    <row r="7" spans="3:21" s="386" customFormat="1">
      <c r="D7" s="371"/>
      <c r="E7" s="330"/>
      <c r="F7" s="330"/>
      <c r="G7" s="330"/>
      <c r="U7" s="263"/>
    </row>
    <row r="8" spans="3:21" s="74" customFormat="1">
      <c r="C8" s="137">
        <v>22</v>
      </c>
      <c r="D8" s="461" t="s">
        <v>244</v>
      </c>
      <c r="E8" s="462"/>
      <c r="F8" s="462"/>
      <c r="G8" s="463"/>
      <c r="U8" s="268"/>
    </row>
    <row r="9" spans="3:21" ht="11.25" customHeight="1">
      <c r="D9" s="464" t="s">
        <v>233</v>
      </c>
      <c r="E9" s="464"/>
      <c r="F9" s="464"/>
      <c r="G9" s="465" t="s">
        <v>234</v>
      </c>
    </row>
    <row r="10" spans="3:21" ht="11.25" customHeight="1">
      <c r="D10" s="395" t="s">
        <v>25</v>
      </c>
      <c r="E10" s="348" t="s">
        <v>257</v>
      </c>
      <c r="F10" s="349" t="s">
        <v>223</v>
      </c>
      <c r="G10" s="466"/>
    </row>
    <row r="11" spans="3:21" ht="12" customHeight="1">
      <c r="D11" s="366" t="s">
        <v>26</v>
      </c>
      <c r="E11" s="350">
        <v>2</v>
      </c>
      <c r="F11" s="351">
        <v>3</v>
      </c>
      <c r="G11" s="352">
        <v>4</v>
      </c>
    </row>
    <row r="12" spans="3:21">
      <c r="D12" s="344">
        <v>1</v>
      </c>
      <c r="E12" s="354" t="s">
        <v>259</v>
      </c>
      <c r="F12" s="381" t="str">
        <f>IF(form_up_date="","",form_up_date)</f>
        <v>03.07.2019</v>
      </c>
      <c r="G12" s="383" t="s">
        <v>260</v>
      </c>
    </row>
    <row r="13" spans="3:21" ht="45">
      <c r="D13" s="344" t="s">
        <v>271</v>
      </c>
      <c r="E13" s="354" t="s">
        <v>261</v>
      </c>
      <c r="F13" s="381" t="s">
        <v>637</v>
      </c>
      <c r="G13" s="355" t="s">
        <v>330</v>
      </c>
    </row>
    <row r="14" spans="3:21" ht="22.5">
      <c r="D14" s="344" t="s">
        <v>272</v>
      </c>
      <c r="E14" s="354" t="s">
        <v>262</v>
      </c>
      <c r="F14" s="381" t="s">
        <v>355</v>
      </c>
      <c r="G14" s="383" t="s">
        <v>263</v>
      </c>
    </row>
    <row r="15" spans="3:21" ht="22.5">
      <c r="D15" s="344" t="s">
        <v>273</v>
      </c>
      <c r="E15" s="354" t="s">
        <v>264</v>
      </c>
      <c r="F15" s="382" t="s">
        <v>265</v>
      </c>
      <c r="G15" s="355"/>
    </row>
    <row r="16" spans="3:21">
      <c r="D16" s="353" t="str">
        <f>D15&amp;".1"</f>
        <v>4.1.1</v>
      </c>
      <c r="E16" s="356" t="s">
        <v>3</v>
      </c>
      <c r="F16" s="381" t="str">
        <f>IF(region_name="","",region_name)</f>
        <v>Ямало-Ненецкий автономный округ</v>
      </c>
      <c r="G16" s="383" t="s">
        <v>266</v>
      </c>
    </row>
    <row r="17" spans="3:21" ht="22.5">
      <c r="D17" s="344" t="s">
        <v>274</v>
      </c>
      <c r="E17" s="357" t="s">
        <v>267</v>
      </c>
      <c r="F17" s="381" t="s">
        <v>631</v>
      </c>
      <c r="G17" s="385" t="s">
        <v>268</v>
      </c>
    </row>
    <row r="18" spans="3:21" ht="56.25">
      <c r="D18" s="344" t="s">
        <v>275</v>
      </c>
      <c r="E18" s="358" t="s">
        <v>269</v>
      </c>
      <c r="F18" s="381" t="s">
        <v>638</v>
      </c>
      <c r="G18" s="365" t="s">
        <v>329</v>
      </c>
    </row>
    <row r="19" spans="3:21" s="386" customFormat="1">
      <c r="D19" s="371"/>
      <c r="E19" s="330"/>
      <c r="F19" s="330"/>
      <c r="G19" s="330"/>
      <c r="U19" s="263"/>
    </row>
    <row r="20" spans="3:21" s="74" customFormat="1">
      <c r="C20" s="137">
        <v>25</v>
      </c>
      <c r="D20" s="461" t="s">
        <v>244</v>
      </c>
      <c r="E20" s="462"/>
      <c r="F20" s="462"/>
      <c r="G20" s="463"/>
      <c r="U20" s="268"/>
    </row>
    <row r="21" spans="3:21" ht="11.25" customHeight="1">
      <c r="D21" s="464" t="s">
        <v>233</v>
      </c>
      <c r="E21" s="464"/>
      <c r="F21" s="464"/>
      <c r="G21" s="465" t="s">
        <v>234</v>
      </c>
    </row>
    <row r="22" spans="3:21" ht="11.25" customHeight="1">
      <c r="D22" s="395" t="s">
        <v>25</v>
      </c>
      <c r="E22" s="348" t="s">
        <v>257</v>
      </c>
      <c r="F22" s="349" t="s">
        <v>223</v>
      </c>
      <c r="G22" s="466"/>
    </row>
    <row r="23" spans="3:21" ht="12" customHeight="1">
      <c r="D23" s="366" t="s">
        <v>26</v>
      </c>
      <c r="E23" s="350">
        <v>2</v>
      </c>
      <c r="F23" s="351">
        <v>3</v>
      </c>
      <c r="G23" s="352">
        <v>4</v>
      </c>
    </row>
    <row r="24" spans="3:21">
      <c r="D24" s="344">
        <v>1</v>
      </c>
      <c r="E24" s="354" t="s">
        <v>259</v>
      </c>
      <c r="F24" s="381" t="str">
        <f>IF(form_up_date="","",form_up_date)</f>
        <v>03.07.2019</v>
      </c>
      <c r="G24" s="383" t="s">
        <v>260</v>
      </c>
    </row>
    <row r="25" spans="3:21" ht="45">
      <c r="D25" s="344" t="s">
        <v>271</v>
      </c>
      <c r="E25" s="354" t="s">
        <v>261</v>
      </c>
      <c r="F25" s="381" t="s">
        <v>637</v>
      </c>
      <c r="G25" s="355" t="s">
        <v>330</v>
      </c>
    </row>
    <row r="26" spans="3:21" ht="22.5">
      <c r="D26" s="344" t="s">
        <v>272</v>
      </c>
      <c r="E26" s="354" t="s">
        <v>262</v>
      </c>
      <c r="F26" s="381" t="s">
        <v>357</v>
      </c>
      <c r="G26" s="383" t="s">
        <v>263</v>
      </c>
    </row>
    <row r="27" spans="3:21" ht="22.5">
      <c r="D27" s="344" t="s">
        <v>273</v>
      </c>
      <c r="E27" s="354" t="s">
        <v>264</v>
      </c>
      <c r="F27" s="382" t="s">
        <v>265</v>
      </c>
      <c r="G27" s="355"/>
    </row>
    <row r="28" spans="3:21">
      <c r="D28" s="353" t="str">
        <f>D27&amp;".1"</f>
        <v>4.1.1</v>
      </c>
      <c r="E28" s="356" t="s">
        <v>3</v>
      </c>
      <c r="F28" s="381" t="str">
        <f>IF(region_name="","",region_name)</f>
        <v>Ямало-Ненецкий автономный округ</v>
      </c>
      <c r="G28" s="383" t="s">
        <v>266</v>
      </c>
    </row>
    <row r="29" spans="3:21" ht="22.5">
      <c r="D29" s="344" t="s">
        <v>274</v>
      </c>
      <c r="E29" s="357" t="s">
        <v>267</v>
      </c>
      <c r="F29" s="381" t="s">
        <v>631</v>
      </c>
      <c r="G29" s="385" t="s">
        <v>268</v>
      </c>
    </row>
    <row r="30" spans="3:21" ht="56.25">
      <c r="D30" s="344" t="s">
        <v>275</v>
      </c>
      <c r="E30" s="358" t="s">
        <v>269</v>
      </c>
      <c r="F30" s="381" t="s">
        <v>638</v>
      </c>
      <c r="G30" s="365" t="s">
        <v>329</v>
      </c>
    </row>
    <row r="31" spans="3:21">
      <c r="D31" s="359"/>
      <c r="E31" s="360"/>
      <c r="F31" s="361"/>
      <c r="G31" s="362"/>
    </row>
    <row r="32" spans="3:21">
      <c r="D32" s="363"/>
      <c r="E32" s="458" t="s">
        <v>270</v>
      </c>
      <c r="F32" s="458"/>
      <c r="G32" s="364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S18"/>
  <sheetViews>
    <sheetView showGridLines="0" tabSelected="1" topLeftCell="C4" zoomScaleNormal="100" workbookViewId="0">
      <selection activeCell="G23" sqref="G23"/>
    </sheetView>
  </sheetViews>
  <sheetFormatPr defaultColWidth="10.5703125" defaultRowHeight="15"/>
  <cols>
    <col min="1" max="1" width="9.140625" style="50" hidden="1" customWidth="1"/>
    <col min="2" max="2" width="9.140625" style="36" hidden="1" customWidth="1"/>
    <col min="3" max="3" width="4.7109375" style="55" customWidth="1"/>
    <col min="4" max="4" width="6.28515625" style="36" customWidth="1"/>
    <col min="5" max="5" width="36.7109375" style="36" customWidth="1"/>
    <col min="6" max="6" width="9.5703125" style="36" customWidth="1"/>
    <col min="7" max="8" width="40.7109375" style="36" customWidth="1"/>
    <col min="9" max="9" width="93.42578125" style="197" customWidth="1"/>
    <col min="10" max="18" width="10.5703125" style="36"/>
    <col min="19" max="19" width="10.5703125" style="256"/>
    <col min="20" max="16384" width="10.5703125" style="36"/>
  </cols>
  <sheetData>
    <row r="1" spans="1:19" s="197" customFormat="1" ht="15" hidden="1" customHeight="1">
      <c r="C1" s="244"/>
      <c r="G1" s="197">
        <v>4</v>
      </c>
      <c r="H1" s="197">
        <v>5</v>
      </c>
      <c r="S1" s="257"/>
    </row>
    <row r="2" spans="1:19" ht="67.5" hidden="1">
      <c r="D2" s="344"/>
      <c r="E2" s="379"/>
      <c r="F2" s="346" t="s">
        <v>74</v>
      </c>
      <c r="G2" s="345"/>
      <c r="H2" s="345"/>
      <c r="I2" s="337" t="s">
        <v>341</v>
      </c>
    </row>
    <row r="3" spans="1:19" s="197" customFormat="1" ht="15" hidden="1" customHeight="1">
      <c r="C3" s="244"/>
      <c r="S3" s="257"/>
    </row>
    <row r="4" spans="1:19" ht="11.25" customHeight="1">
      <c r="C4" s="89"/>
      <c r="D4" s="90"/>
      <c r="E4" s="90"/>
      <c r="F4" s="90"/>
      <c r="G4" s="90"/>
      <c r="H4" s="90"/>
    </row>
    <row r="5" spans="1:19" ht="36.75" customHeight="1">
      <c r="C5" s="89"/>
      <c r="D5" s="45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9"/>
      <c r="F5" s="459"/>
      <c r="G5" s="459"/>
      <c r="H5" s="401"/>
      <c r="I5" s="246"/>
    </row>
    <row r="6" spans="1:19" ht="15" customHeight="1">
      <c r="C6" s="89"/>
      <c r="D6" s="460" t="str">
        <f>IF(org=0,"Не определено",org)</f>
        <v>АО "Салехардэнерго"</v>
      </c>
      <c r="E6" s="460"/>
      <c r="F6" s="460"/>
      <c r="G6" s="460"/>
      <c r="H6" s="401"/>
      <c r="I6" s="246"/>
    </row>
    <row r="7" spans="1:19" ht="11.25" customHeight="1">
      <c r="C7" s="89"/>
      <c r="D7" s="90"/>
      <c r="E7" s="90"/>
      <c r="F7" s="90"/>
      <c r="G7" s="246">
        <v>22</v>
      </c>
      <c r="H7" s="246">
        <v>25</v>
      </c>
    </row>
    <row r="8" spans="1:19" ht="112.5">
      <c r="C8" s="89"/>
      <c r="D8" s="414" t="s">
        <v>25</v>
      </c>
      <c r="E8" s="468" t="s">
        <v>257</v>
      </c>
      <c r="F8" s="468" t="s">
        <v>159</v>
      </c>
      <c r="G8" s="339" t="s">
        <v>635</v>
      </c>
      <c r="H8" s="339" t="s">
        <v>636</v>
      </c>
      <c r="I8" s="467" t="s">
        <v>234</v>
      </c>
    </row>
    <row r="9" spans="1:19" ht="21" customHeight="1">
      <c r="C9" s="89"/>
      <c r="D9" s="414"/>
      <c r="E9" s="468"/>
      <c r="F9" s="468"/>
      <c r="G9" s="340" t="s">
        <v>223</v>
      </c>
      <c r="H9" s="340" t="s">
        <v>223</v>
      </c>
      <c r="I9" s="464"/>
    </row>
    <row r="10" spans="1:19" ht="11.25" hidden="1" customHeight="1">
      <c r="C10" s="89"/>
      <c r="D10" s="92" t="s">
        <v>26</v>
      </c>
      <c r="E10" s="92" t="s">
        <v>0</v>
      </c>
      <c r="F10" s="92" t="s">
        <v>1</v>
      </c>
      <c r="G10" s="245" t="str">
        <f>G1&amp;".1"</f>
        <v>4.1</v>
      </c>
      <c r="H10" s="245" t="str">
        <f>H1&amp;".1"</f>
        <v>5.1</v>
      </c>
      <c r="I10" s="337"/>
    </row>
    <row r="11" spans="1:19" ht="22.5">
      <c r="A11" s="36"/>
      <c r="C11" s="57"/>
      <c r="D11" s="191">
        <v>1</v>
      </c>
      <c r="E11" s="242" t="s">
        <v>160</v>
      </c>
      <c r="F11" s="191" t="s">
        <v>255</v>
      </c>
      <c r="G11" s="341">
        <v>0</v>
      </c>
      <c r="H11" s="341">
        <v>3</v>
      </c>
      <c r="I11" s="337" t="s">
        <v>338</v>
      </c>
    </row>
    <row r="12" spans="1:19" ht="22.5">
      <c r="A12" s="36"/>
      <c r="C12" s="57"/>
      <c r="D12" s="191">
        <v>2</v>
      </c>
      <c r="E12" s="243" t="s">
        <v>161</v>
      </c>
      <c r="F12" s="276" t="s">
        <v>255</v>
      </c>
      <c r="G12" s="341">
        <v>0</v>
      </c>
      <c r="H12" s="341">
        <v>9</v>
      </c>
      <c r="I12" s="337" t="s">
        <v>339</v>
      </c>
    </row>
    <row r="13" spans="1:19" ht="22.5">
      <c r="A13" s="36"/>
      <c r="C13" s="57"/>
      <c r="D13" s="191">
        <v>3</v>
      </c>
      <c r="E13" s="243" t="s">
        <v>171</v>
      </c>
      <c r="F13" s="276" t="s">
        <v>255</v>
      </c>
      <c r="G13" s="341">
        <v>0</v>
      </c>
      <c r="H13" s="341">
        <v>0</v>
      </c>
      <c r="I13" s="337" t="s">
        <v>340</v>
      </c>
    </row>
    <row r="14" spans="1:19" ht="45">
      <c r="A14" s="36"/>
      <c r="C14" s="57"/>
      <c r="D14" s="276">
        <v>4</v>
      </c>
      <c r="E14" s="278" t="s">
        <v>254</v>
      </c>
      <c r="F14" s="276" t="s">
        <v>265</v>
      </c>
      <c r="G14" s="375"/>
      <c r="H14" s="375"/>
      <c r="I14" s="337" t="s">
        <v>343</v>
      </c>
    </row>
    <row r="15" spans="1:19" ht="67.5">
      <c r="A15" s="36"/>
      <c r="C15" s="57"/>
      <c r="D15" s="276">
        <v>5</v>
      </c>
      <c r="E15" s="278" t="s">
        <v>337</v>
      </c>
      <c r="F15" s="276" t="s">
        <v>74</v>
      </c>
      <c r="G15" s="342">
        <f>SUM(G16:G18)</f>
        <v>0</v>
      </c>
      <c r="H15" s="342">
        <f>SUM(H16:H18)</f>
        <v>0</v>
      </c>
      <c r="I15" s="337" t="s">
        <v>342</v>
      </c>
    </row>
    <row r="16" spans="1:19" ht="15" hidden="1" customHeight="1">
      <c r="D16" s="90" t="s">
        <v>256</v>
      </c>
      <c r="E16" s="241"/>
      <c r="F16" s="90"/>
      <c r="G16" s="90"/>
      <c r="H16" s="90"/>
    </row>
    <row r="17" spans="1:19" ht="67.5">
      <c r="C17" s="172"/>
      <c r="D17" s="344" t="s">
        <v>283</v>
      </c>
      <c r="E17" s="378" t="s">
        <v>639</v>
      </c>
      <c r="F17" s="376" t="s">
        <v>74</v>
      </c>
      <c r="G17" s="345"/>
      <c r="H17" s="345"/>
      <c r="I17" s="337" t="s">
        <v>341</v>
      </c>
    </row>
    <row r="18" spans="1:19" ht="11.25">
      <c r="A18" s="36"/>
      <c r="C18" s="36"/>
      <c r="D18" s="295"/>
      <c r="E18" s="199" t="s">
        <v>344</v>
      </c>
      <c r="F18" s="338"/>
      <c r="G18" s="338"/>
      <c r="H18" s="338"/>
      <c r="I18" s="343"/>
      <c r="S18" s="36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5" hidden="1" customWidth="1"/>
    <col min="3" max="3" width="3.7109375" style="60" customWidth="1"/>
    <col min="4" max="4" width="6.28515625" style="25" customWidth="1"/>
    <col min="5" max="5" width="73.7109375" style="25" customWidth="1"/>
    <col min="6" max="20" width="9.140625" style="25"/>
    <col min="21" max="21" width="9.140625" style="266"/>
    <col min="22" max="16384" width="9.140625" style="25"/>
  </cols>
  <sheetData>
    <row r="1" spans="3:21" s="96" customFormat="1" hidden="1">
      <c r="C1" s="95"/>
      <c r="U1" s="265"/>
    </row>
    <row r="2" spans="3:21" s="96" customFormat="1" hidden="1">
      <c r="C2" s="95"/>
      <c r="U2" s="265"/>
    </row>
    <row r="3" spans="3:21" s="96" customFormat="1" hidden="1">
      <c r="C3" s="95"/>
      <c r="U3" s="265"/>
    </row>
    <row r="4" spans="3:21" s="96" customFormat="1" hidden="1">
      <c r="C4" s="95"/>
      <c r="U4" s="265"/>
    </row>
    <row r="5" spans="3:21" s="96" customFormat="1" hidden="1">
      <c r="C5" s="95"/>
      <c r="U5" s="265"/>
    </row>
    <row r="6" spans="3:21" s="96" customFormat="1" ht="10.5" customHeight="1">
      <c r="C6" s="97"/>
      <c r="D6" s="98"/>
      <c r="E6" s="98"/>
      <c r="U6" s="265"/>
    </row>
    <row r="7" spans="3:21" s="96" customFormat="1" ht="20.100000000000001" customHeight="1">
      <c r="C7" s="97"/>
      <c r="D7" s="469" t="s">
        <v>162</v>
      </c>
      <c r="E7" s="469"/>
      <c r="U7" s="265"/>
    </row>
    <row r="8" spans="3:21" s="96" customFormat="1" ht="15" customHeight="1">
      <c r="C8" s="97"/>
      <c r="D8" s="470" t="str">
        <f>IF(org=0,"Не определено",org)</f>
        <v>АО "Салехардэнерго"</v>
      </c>
      <c r="E8" s="470"/>
      <c r="U8" s="265"/>
    </row>
    <row r="9" spans="3:21" s="96" customFormat="1" ht="6.95" customHeight="1">
      <c r="C9" s="97"/>
      <c r="D9" s="98"/>
      <c r="E9" s="98"/>
      <c r="U9" s="265"/>
    </row>
    <row r="10" spans="3:21" s="96" customFormat="1" ht="22.5" customHeight="1">
      <c r="C10" s="97"/>
      <c r="D10" s="67" t="s">
        <v>25</v>
      </c>
      <c r="E10" s="66" t="s">
        <v>121</v>
      </c>
      <c r="U10" s="265"/>
    </row>
    <row r="11" spans="3:21" s="96" customFormat="1" ht="11.25" customHeight="1">
      <c r="C11" s="97"/>
      <c r="D11" s="92" t="s">
        <v>26</v>
      </c>
      <c r="E11" s="92" t="s">
        <v>0</v>
      </c>
      <c r="U11" s="265"/>
    </row>
    <row r="12" spans="3:21" s="96" customFormat="1" ht="15" hidden="1" customHeight="1">
      <c r="C12" s="97"/>
      <c r="D12" s="99">
        <v>0</v>
      </c>
      <c r="E12" s="68"/>
      <c r="U12" s="265"/>
    </row>
    <row r="13" spans="3:21" s="96" customFormat="1" ht="14.1" customHeight="1">
      <c r="C13" s="100"/>
      <c r="D13" s="99">
        <v>1</v>
      </c>
      <c r="E13" s="69"/>
      <c r="U13" s="265"/>
    </row>
    <row r="14" spans="3:21" s="96" customFormat="1" ht="15" customHeight="1">
      <c r="C14" s="97"/>
      <c r="D14" s="105"/>
      <c r="E14" s="106" t="s">
        <v>172</v>
      </c>
      <c r="U14" s="265"/>
    </row>
    <row r="15" spans="3:21" s="96" customFormat="1" ht="11.25" customHeight="1">
      <c r="C15" s="95"/>
      <c r="U15" s="265"/>
    </row>
    <row r="16" spans="3:21" s="96" customFormat="1">
      <c r="C16" s="95"/>
      <c r="D16" s="169"/>
      <c r="E16" s="101"/>
      <c r="F16" s="101"/>
      <c r="G16" s="102"/>
      <c r="H16" s="102"/>
      <c r="I16" s="102"/>
      <c r="U16" s="265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80" hidden="1" customWidth="1"/>
    <col min="2" max="2" width="9.140625" style="281" hidden="1" customWidth="1"/>
    <col min="3" max="3" width="3.7109375" style="282" customWidth="1"/>
    <col min="4" max="4" width="7" style="283" bestFit="1" customWidth="1"/>
    <col min="5" max="5" width="11.28515625" style="283" customWidth="1"/>
    <col min="6" max="6" width="41" style="283" customWidth="1"/>
    <col min="7" max="7" width="18" style="283" customWidth="1"/>
    <col min="8" max="8" width="13.140625" style="283" customWidth="1"/>
    <col min="9" max="9" width="11.42578125" style="283" customWidth="1"/>
    <col min="10" max="10" width="42.140625" style="283" customWidth="1"/>
    <col min="11" max="11" width="115.7109375" style="283" customWidth="1"/>
    <col min="12" max="12" width="3.7109375" style="283" customWidth="1"/>
    <col min="13" max="16384" width="9.140625" style="283"/>
  </cols>
  <sheetData>
    <row r="1" spans="1:14" hidden="1"/>
    <row r="2" spans="1:14" hidden="1"/>
    <row r="3" spans="1:14" hidden="1"/>
    <row r="4" spans="1:14" ht="3" customHeight="1"/>
    <row r="5" spans="1:14" s="36" customFormat="1" ht="22.5">
      <c r="A5" s="50"/>
      <c r="C5" s="57"/>
      <c r="D5" s="474" t="s">
        <v>232</v>
      </c>
      <c r="E5" s="474"/>
      <c r="F5" s="474"/>
      <c r="G5" s="474"/>
      <c r="H5" s="474"/>
      <c r="I5" s="474"/>
      <c r="J5" s="474"/>
      <c r="K5" s="284"/>
    </row>
    <row r="6" spans="1:14" s="306" customFormat="1" ht="3" hidden="1" customHeight="1">
      <c r="A6" s="302"/>
      <c r="B6" s="303"/>
      <c r="C6" s="304"/>
      <c r="D6" s="305"/>
      <c r="E6" s="305"/>
      <c r="G6" s="305"/>
      <c r="H6" s="305"/>
      <c r="I6" s="305"/>
      <c r="J6" s="305"/>
      <c r="K6" s="305"/>
    </row>
    <row r="7" spans="1:14" s="302" customFormat="1" ht="3" customHeight="1">
      <c r="B7" s="303"/>
      <c r="C7" s="304"/>
      <c r="D7" s="307"/>
      <c r="E7" s="307"/>
      <c r="G7" s="307"/>
      <c r="H7" s="307"/>
      <c r="I7" s="307"/>
      <c r="J7" s="307"/>
      <c r="K7" s="307"/>
      <c r="L7" s="308"/>
    </row>
    <row r="8" spans="1:14" s="306" customFormat="1">
      <c r="A8" s="302"/>
      <c r="B8" s="303"/>
      <c r="C8" s="304"/>
      <c r="D8" s="475" t="s">
        <v>233</v>
      </c>
      <c r="E8" s="475"/>
      <c r="F8" s="475"/>
      <c r="G8" s="475"/>
      <c r="H8" s="475"/>
      <c r="I8" s="475"/>
      <c r="J8" s="475"/>
      <c r="K8" s="475" t="s">
        <v>234</v>
      </c>
    </row>
    <row r="9" spans="1:14" s="306" customFormat="1">
      <c r="A9" s="302"/>
      <c r="B9" s="303"/>
      <c r="C9" s="304"/>
      <c r="D9" s="475" t="s">
        <v>25</v>
      </c>
      <c r="E9" s="475" t="s">
        <v>235</v>
      </c>
      <c r="F9" s="475"/>
      <c r="G9" s="475" t="s">
        <v>236</v>
      </c>
      <c r="H9" s="475"/>
      <c r="I9" s="475"/>
      <c r="J9" s="475"/>
      <c r="K9" s="475"/>
    </row>
    <row r="10" spans="1:14" s="306" customFormat="1" ht="22.5">
      <c r="A10" s="302"/>
      <c r="B10" s="303"/>
      <c r="C10" s="304"/>
      <c r="D10" s="475"/>
      <c r="E10" s="274" t="s">
        <v>237</v>
      </c>
      <c r="F10" s="274" t="s">
        <v>148</v>
      </c>
      <c r="G10" s="274" t="s">
        <v>148</v>
      </c>
      <c r="H10" s="274" t="s">
        <v>237</v>
      </c>
      <c r="I10" s="274" t="s">
        <v>238</v>
      </c>
      <c r="J10" s="274" t="s">
        <v>239</v>
      </c>
      <c r="K10" s="475"/>
    </row>
    <row r="11" spans="1:14" s="306" customFormat="1" ht="12" customHeight="1">
      <c r="A11" s="302"/>
      <c r="B11" s="303"/>
      <c r="C11" s="304"/>
      <c r="D11" s="92" t="s">
        <v>26</v>
      </c>
      <c r="E11" s="92" t="s">
        <v>0</v>
      </c>
      <c r="F11" s="92" t="s">
        <v>1</v>
      </c>
      <c r="G11" s="92" t="s">
        <v>2</v>
      </c>
      <c r="H11" s="92" t="s">
        <v>12</v>
      </c>
      <c r="I11" s="92" t="s">
        <v>13</v>
      </c>
      <c r="J11" s="92" t="s">
        <v>31</v>
      </c>
      <c r="K11" s="92" t="s">
        <v>32</v>
      </c>
    </row>
    <row r="12" spans="1:14" s="167" customFormat="1" ht="58.5" customHeight="1">
      <c r="A12" s="285" t="s">
        <v>1</v>
      </c>
      <c r="B12" s="286" t="s">
        <v>144</v>
      </c>
      <c r="C12" s="287"/>
      <c r="D12" s="288" t="s">
        <v>26</v>
      </c>
      <c r="E12" s="289"/>
      <c r="F12" s="290"/>
      <c r="G12" s="290"/>
      <c r="H12" s="290"/>
      <c r="I12" s="291"/>
      <c r="J12" s="292"/>
      <c r="K12" s="471" t="s">
        <v>240</v>
      </c>
      <c r="M12" s="293" t="str">
        <f>IF(ISERROR(INDEX(kind_of_nameforms,MATCH(E12,kind_of_forms,0),1)),"",INDEX(kind_of_nameforms,MATCH(E12,kind_of_forms,0),1))</f>
        <v/>
      </c>
      <c r="N12" s="294"/>
    </row>
    <row r="13" spans="1:14" ht="15" customHeight="1">
      <c r="A13" s="283"/>
      <c r="B13" s="283"/>
      <c r="C13" s="283"/>
      <c r="D13" s="295"/>
      <c r="E13" s="296" t="s">
        <v>172</v>
      </c>
      <c r="F13" s="297"/>
      <c r="G13" s="297"/>
      <c r="H13" s="297"/>
      <c r="I13" s="297"/>
      <c r="J13" s="298"/>
      <c r="K13" s="472"/>
    </row>
    <row r="14" spans="1:14" ht="3" customHeight="1">
      <c r="A14" s="283"/>
      <c r="B14" s="283"/>
      <c r="C14" s="283"/>
    </row>
    <row r="15" spans="1:14" ht="27.75" customHeight="1">
      <c r="E15" s="473" t="s">
        <v>241</v>
      </c>
      <c r="F15" s="473"/>
      <c r="G15" s="473"/>
      <c r="H15" s="473"/>
      <c r="I15" s="473"/>
      <c r="J15" s="47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5" hidden="1" customWidth="1"/>
    <col min="3" max="3" width="3.7109375" style="56" customWidth="1"/>
    <col min="4" max="4" width="6.28515625" style="25" customWidth="1"/>
    <col min="5" max="5" width="94.85546875" style="25" customWidth="1"/>
    <col min="6" max="11" width="9.140625" style="25"/>
    <col min="12" max="12" width="9.140625" style="266"/>
    <col min="13" max="16384" width="9.140625" style="25"/>
  </cols>
  <sheetData>
    <row r="1" spans="3:12" s="96" customFormat="1" hidden="1">
      <c r="C1" s="103"/>
      <c r="L1" s="265"/>
    </row>
    <row r="2" spans="3:12" s="96" customFormat="1" hidden="1">
      <c r="C2" s="103"/>
      <c r="L2" s="265"/>
    </row>
    <row r="3" spans="3:12" s="96" customFormat="1" hidden="1">
      <c r="C3" s="103"/>
      <c r="L3" s="265"/>
    </row>
    <row r="4" spans="3:12" s="96" customFormat="1" hidden="1">
      <c r="C4" s="103"/>
      <c r="L4" s="265"/>
    </row>
    <row r="5" spans="3:12" s="96" customFormat="1" hidden="1">
      <c r="C5" s="103"/>
      <c r="L5" s="265"/>
    </row>
    <row r="6" spans="3:12" s="96" customFormat="1" ht="10.5" customHeight="1">
      <c r="C6" s="104"/>
      <c r="D6" s="98"/>
      <c r="E6" s="98"/>
      <c r="L6" s="265"/>
    </row>
    <row r="7" spans="3:12" s="96" customFormat="1" ht="20.100000000000001" customHeight="1">
      <c r="C7" s="104"/>
      <c r="D7" s="476" t="s">
        <v>6</v>
      </c>
      <c r="E7" s="476"/>
      <c r="L7" s="265"/>
    </row>
    <row r="8" spans="3:12" s="96" customFormat="1" ht="15" customHeight="1">
      <c r="C8" s="104"/>
      <c r="D8" s="470" t="str">
        <f>IF(org=0,"Не определено",org)</f>
        <v>АО "Салехардэнерго"</v>
      </c>
      <c r="E8" s="470"/>
      <c r="L8" s="265"/>
    </row>
    <row r="9" spans="3:12" s="96" customFormat="1" ht="6.95" customHeight="1">
      <c r="C9" s="104"/>
      <c r="D9" s="98"/>
      <c r="E9" s="98"/>
      <c r="L9" s="265"/>
    </row>
    <row r="10" spans="3:12" s="96" customFormat="1" ht="22.5" customHeight="1">
      <c r="C10" s="104"/>
      <c r="D10" s="67" t="s">
        <v>25</v>
      </c>
      <c r="E10" s="66" t="s">
        <v>29</v>
      </c>
      <c r="L10" s="265"/>
    </row>
    <row r="11" spans="3:12" s="96" customFormat="1" ht="11.25" customHeight="1">
      <c r="C11" s="104"/>
      <c r="D11" s="92" t="s">
        <v>26</v>
      </c>
      <c r="E11" s="92" t="s">
        <v>0</v>
      </c>
      <c r="L11" s="265"/>
    </row>
    <row r="12" spans="3:12" s="96" customFormat="1" ht="15" hidden="1" customHeight="1">
      <c r="C12" s="104"/>
      <c r="D12" s="99">
        <v>0</v>
      </c>
      <c r="E12" s="68"/>
      <c r="L12" s="265"/>
    </row>
    <row r="13" spans="3:12" s="96" customFormat="1" ht="15" customHeight="1">
      <c r="C13" s="104"/>
      <c r="D13" s="105"/>
      <c r="E13" s="106" t="s">
        <v>30</v>
      </c>
      <c r="L13" s="26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71" customWidth="1"/>
    <col min="2" max="3" width="29.7109375" style="71" customWidth="1"/>
    <col min="4" max="4" width="80.7109375" style="71" customWidth="1"/>
    <col min="5" max="5" width="17.7109375" style="71" customWidth="1"/>
    <col min="6" max="16384" width="9.140625" style="71"/>
  </cols>
  <sheetData>
    <row r="1" spans="2:5" ht="10.5" customHeight="1"/>
    <row r="2" spans="2:5" ht="20.100000000000001" customHeight="1">
      <c r="B2" s="477" t="s">
        <v>7</v>
      </c>
      <c r="C2" s="477"/>
      <c r="D2" s="477"/>
      <c r="E2" s="477"/>
    </row>
    <row r="3" spans="2:5" ht="6.95" customHeight="1"/>
    <row r="4" spans="2:5" ht="21.75" customHeight="1">
      <c r="B4" s="209" t="s">
        <v>118</v>
      </c>
      <c r="C4" s="209" t="s">
        <v>119</v>
      </c>
      <c r="D4" s="209" t="s">
        <v>24</v>
      </c>
      <c r="E4" s="208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7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74" customWidth="1"/>
    <col min="2" max="2" width="21.140625" style="74" customWidth="1"/>
    <col min="3" max="16384" width="9.140625" style="73"/>
  </cols>
  <sheetData>
    <row r="1" spans="1:2">
      <c r="A1" s="19" t="s">
        <v>8</v>
      </c>
      <c r="B1" s="19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82" customWidth="1"/>
    <col min="2" max="2" width="9.140625" style="74"/>
    <col min="3" max="3" width="15.7109375" style="85" customWidth="1"/>
    <col min="4" max="4" width="17" style="85" customWidth="1"/>
    <col min="5" max="5" width="15.7109375" style="79" customWidth="1"/>
    <col min="6" max="6" width="11.140625" style="79" customWidth="1"/>
    <col min="7" max="7" width="31.42578125" style="79" customWidth="1"/>
    <col min="8" max="9" width="26.85546875" style="79" customWidth="1"/>
    <col min="10" max="10" width="9.140625" style="79"/>
    <col min="11" max="11" width="26.28515625" style="81" customWidth="1"/>
    <col min="12" max="12" width="29.140625" style="80" customWidth="1"/>
    <col min="13" max="13" width="39.85546875" style="79" bestFit="1" customWidth="1"/>
    <col min="14" max="18" width="9.140625" style="79"/>
    <col min="19" max="19" width="21" style="79" customWidth="1"/>
    <col min="20" max="20" width="24.85546875" style="79" customWidth="1"/>
    <col min="21" max="16384" width="9.140625" style="79"/>
  </cols>
  <sheetData>
    <row r="1" spans="1:20" s="77" customFormat="1" ht="51">
      <c r="A1" s="61" t="s">
        <v>135</v>
      </c>
      <c r="B1" s="83"/>
      <c r="C1" s="40" t="s">
        <v>20</v>
      </c>
      <c r="D1" s="40" t="s">
        <v>17</v>
      </c>
      <c r="E1" s="40" t="s">
        <v>33</v>
      </c>
      <c r="F1" s="40" t="s">
        <v>56</v>
      </c>
      <c r="G1" s="40" t="s">
        <v>48</v>
      </c>
      <c r="H1" s="40" t="s">
        <v>73</v>
      </c>
      <c r="I1" s="40" t="s">
        <v>103</v>
      </c>
      <c r="J1" s="51" t="s">
        <v>104</v>
      </c>
      <c r="K1" s="40" t="s">
        <v>51</v>
      </c>
      <c r="L1" s="76" t="s">
        <v>99</v>
      </c>
      <c r="M1" s="48" t="s">
        <v>100</v>
      </c>
      <c r="S1" s="478" t="s">
        <v>243</v>
      </c>
      <c r="T1" s="478"/>
    </row>
    <row r="2" spans="1:20" ht="25.5">
      <c r="A2" s="377" t="s">
        <v>176</v>
      </c>
      <c r="C2" s="41">
        <v>2013</v>
      </c>
      <c r="D2" s="41" t="s">
        <v>18</v>
      </c>
      <c r="E2" s="42" t="s">
        <v>34</v>
      </c>
      <c r="F2" s="42" t="s">
        <v>57</v>
      </c>
      <c r="G2" s="42" t="s">
        <v>46</v>
      </c>
      <c r="H2" s="42" t="s">
        <v>74</v>
      </c>
      <c r="I2" s="44"/>
      <c r="J2" s="78">
        <v>52</v>
      </c>
      <c r="K2" s="40" t="s">
        <v>52</v>
      </c>
      <c r="L2" s="76" t="s">
        <v>346</v>
      </c>
      <c r="M2" s="49" t="s">
        <v>229</v>
      </c>
      <c r="S2" s="309" t="s">
        <v>244</v>
      </c>
      <c r="T2" s="310" t="s">
        <v>245</v>
      </c>
    </row>
    <row r="3" spans="1:20" ht="112.5">
      <c r="A3" s="377" t="s">
        <v>177</v>
      </c>
      <c r="C3" s="41">
        <v>2014</v>
      </c>
      <c r="D3" s="41" t="s">
        <v>19</v>
      </c>
      <c r="E3" s="42" t="s">
        <v>35</v>
      </c>
      <c r="F3" s="42" t="s">
        <v>58</v>
      </c>
      <c r="G3" s="42" t="s">
        <v>47</v>
      </c>
      <c r="H3" s="42" t="s">
        <v>71</v>
      </c>
      <c r="I3" s="44" t="s">
        <v>102</v>
      </c>
      <c r="J3" s="75" t="s">
        <v>105</v>
      </c>
      <c r="K3" s="40" t="s">
        <v>53</v>
      </c>
      <c r="L3" s="76" t="s">
        <v>347</v>
      </c>
      <c r="M3" s="49" t="s">
        <v>230</v>
      </c>
      <c r="S3" s="311" t="s">
        <v>345</v>
      </c>
      <c r="T3" s="38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77" t="s">
        <v>284</v>
      </c>
      <c r="C4" s="41">
        <v>2015</v>
      </c>
      <c r="E4" s="42" t="s">
        <v>36</v>
      </c>
      <c r="F4" s="42" t="s">
        <v>59</v>
      </c>
      <c r="H4" s="42" t="s">
        <v>72</v>
      </c>
      <c r="I4" s="44"/>
      <c r="J4" s="78">
        <v>104</v>
      </c>
      <c r="K4" s="40" t="s">
        <v>54</v>
      </c>
      <c r="L4" s="76" t="s">
        <v>348</v>
      </c>
      <c r="M4" s="49"/>
    </row>
    <row r="5" spans="1:20" ht="25.5">
      <c r="A5" s="377" t="s">
        <v>219</v>
      </c>
      <c r="C5" s="41">
        <v>2016</v>
      </c>
      <c r="E5" s="42" t="s">
        <v>37</v>
      </c>
      <c r="F5" s="42" t="s">
        <v>60</v>
      </c>
      <c r="K5" s="40" t="s">
        <v>55</v>
      </c>
      <c r="L5" s="76"/>
      <c r="M5" s="49"/>
    </row>
    <row r="6" spans="1:20">
      <c r="A6" s="377" t="s">
        <v>206</v>
      </c>
      <c r="C6" s="41">
        <v>2017</v>
      </c>
      <c r="E6" s="42" t="s">
        <v>38</v>
      </c>
      <c r="F6" s="44"/>
      <c r="K6" s="79"/>
      <c r="L6" s="79"/>
    </row>
    <row r="7" spans="1:20" ht="12.75">
      <c r="A7" s="377" t="s">
        <v>285</v>
      </c>
      <c r="C7" s="41">
        <v>2018</v>
      </c>
      <c r="E7" s="42" t="s">
        <v>39</v>
      </c>
      <c r="F7" s="44"/>
      <c r="K7" s="86"/>
      <c r="L7" s="79"/>
    </row>
    <row r="8" spans="1:20">
      <c r="A8" s="377" t="s">
        <v>286</v>
      </c>
      <c r="C8" s="41">
        <v>2019</v>
      </c>
      <c r="E8" s="42" t="s">
        <v>40</v>
      </c>
      <c r="F8" s="44"/>
      <c r="K8" s="87" t="s">
        <v>127</v>
      </c>
    </row>
    <row r="9" spans="1:20">
      <c r="A9" s="377" t="s">
        <v>178</v>
      </c>
      <c r="C9" s="41">
        <v>2020</v>
      </c>
      <c r="E9" s="42" t="s">
        <v>41</v>
      </c>
      <c r="F9" s="44"/>
      <c r="K9" s="85"/>
    </row>
    <row r="10" spans="1:20" ht="12.75">
      <c r="A10" s="377" t="s">
        <v>287</v>
      </c>
      <c r="E10" s="42" t="s">
        <v>42</v>
      </c>
      <c r="F10" s="44"/>
      <c r="K10" s="86"/>
    </row>
    <row r="11" spans="1:20">
      <c r="A11" s="377" t="s">
        <v>288</v>
      </c>
      <c r="E11" s="42" t="s">
        <v>43</v>
      </c>
      <c r="F11" s="44"/>
      <c r="K11" s="88"/>
    </row>
    <row r="12" spans="1:20">
      <c r="A12" s="377" t="s">
        <v>289</v>
      </c>
      <c r="E12" s="42" t="s">
        <v>44</v>
      </c>
      <c r="F12" s="44"/>
    </row>
    <row r="13" spans="1:20">
      <c r="A13" s="377" t="s">
        <v>290</v>
      </c>
      <c r="E13" s="42" t="s">
        <v>45</v>
      </c>
      <c r="F13" s="44"/>
    </row>
    <row r="14" spans="1:20">
      <c r="A14" s="377" t="s">
        <v>291</v>
      </c>
    </row>
    <row r="15" spans="1:20">
      <c r="A15" s="377" t="s">
        <v>215</v>
      </c>
    </row>
    <row r="16" spans="1:20">
      <c r="A16" s="377" t="s">
        <v>207</v>
      </c>
      <c r="C16" s="164"/>
      <c r="D16" s="157"/>
      <c r="E16" s="157"/>
      <c r="G16" s="235" t="s">
        <v>167</v>
      </c>
    </row>
    <row r="17" spans="1:7">
      <c r="A17" s="377" t="s">
        <v>292</v>
      </c>
      <c r="C17" s="158" t="s">
        <v>131</v>
      </c>
      <c r="D17" s="159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59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36" t="s">
        <v>514</v>
      </c>
    </row>
    <row r="18" spans="1:7">
      <c r="A18" s="377" t="s">
        <v>293</v>
      </c>
      <c r="C18" s="160"/>
      <c r="D18" s="161"/>
      <c r="E18" s="161"/>
      <c r="G18" s="164"/>
    </row>
    <row r="19" spans="1:7" ht="22.5">
      <c r="A19" s="377" t="s">
        <v>294</v>
      </c>
      <c r="C19" s="164"/>
      <c r="D19" s="157"/>
      <c r="E19" s="157"/>
      <c r="G19" s="235" t="s">
        <v>170</v>
      </c>
    </row>
    <row r="20" spans="1:7" ht="22.5">
      <c r="A20" s="377" t="s">
        <v>179</v>
      </c>
      <c r="C20" s="162" t="s">
        <v>132</v>
      </c>
      <c r="D20" s="163"/>
      <c r="E20" s="163"/>
      <c r="G20" s="87" t="b">
        <v>1</v>
      </c>
    </row>
    <row r="21" spans="1:7">
      <c r="A21" s="377" t="s">
        <v>180</v>
      </c>
    </row>
    <row r="22" spans="1:7">
      <c r="A22" s="377" t="s">
        <v>181</v>
      </c>
    </row>
    <row r="23" spans="1:7">
      <c r="A23" s="377" t="s">
        <v>295</v>
      </c>
    </row>
    <row r="24" spans="1:7">
      <c r="A24" s="377" t="s">
        <v>296</v>
      </c>
    </row>
    <row r="25" spans="1:7">
      <c r="A25" s="377" t="s">
        <v>182</v>
      </c>
    </row>
    <row r="26" spans="1:7">
      <c r="A26" s="377" t="s">
        <v>297</v>
      </c>
    </row>
    <row r="27" spans="1:7">
      <c r="A27" s="377" t="s">
        <v>183</v>
      </c>
    </row>
    <row r="28" spans="1:7">
      <c r="A28" s="377" t="s">
        <v>216</v>
      </c>
    </row>
    <row r="29" spans="1:7">
      <c r="A29" s="377" t="s">
        <v>208</v>
      </c>
    </row>
    <row r="30" spans="1:7">
      <c r="A30" s="377" t="s">
        <v>298</v>
      </c>
    </row>
    <row r="31" spans="1:7">
      <c r="A31" s="377" t="s">
        <v>299</v>
      </c>
    </row>
    <row r="32" spans="1:7">
      <c r="A32" s="377" t="s">
        <v>184</v>
      </c>
    </row>
    <row r="33" spans="1:1">
      <c r="A33" s="377" t="s">
        <v>300</v>
      </c>
    </row>
    <row r="34" spans="1:1">
      <c r="A34" s="377" t="s">
        <v>301</v>
      </c>
    </row>
    <row r="35" spans="1:1">
      <c r="A35" s="377" t="s">
        <v>302</v>
      </c>
    </row>
    <row r="36" spans="1:1">
      <c r="A36" s="377" t="s">
        <v>303</v>
      </c>
    </row>
    <row r="37" spans="1:1">
      <c r="A37" s="377" t="s">
        <v>304</v>
      </c>
    </row>
    <row r="38" spans="1:1">
      <c r="A38" s="377" t="s">
        <v>209</v>
      </c>
    </row>
    <row r="39" spans="1:1">
      <c r="A39" s="377" t="s">
        <v>305</v>
      </c>
    </row>
    <row r="40" spans="1:1">
      <c r="A40" s="377" t="s">
        <v>185</v>
      </c>
    </row>
    <row r="41" spans="1:1">
      <c r="A41" s="377" t="s">
        <v>186</v>
      </c>
    </row>
    <row r="42" spans="1:1">
      <c r="A42" s="377" t="s">
        <v>187</v>
      </c>
    </row>
    <row r="43" spans="1:1">
      <c r="A43" s="377" t="s">
        <v>306</v>
      </c>
    </row>
    <row r="44" spans="1:1">
      <c r="A44" s="377" t="s">
        <v>307</v>
      </c>
    </row>
    <row r="45" spans="1:1">
      <c r="A45" s="377" t="s">
        <v>210</v>
      </c>
    </row>
    <row r="46" spans="1:1">
      <c r="A46" s="377" t="s">
        <v>308</v>
      </c>
    </row>
    <row r="47" spans="1:1">
      <c r="A47" s="377" t="s">
        <v>309</v>
      </c>
    </row>
    <row r="48" spans="1:1">
      <c r="A48" s="377" t="s">
        <v>310</v>
      </c>
    </row>
    <row r="49" spans="1:1">
      <c r="A49" s="377" t="s">
        <v>311</v>
      </c>
    </row>
    <row r="50" spans="1:1">
      <c r="A50" s="377" t="s">
        <v>188</v>
      </c>
    </row>
    <row r="51" spans="1:1">
      <c r="A51" s="377" t="s">
        <v>189</v>
      </c>
    </row>
    <row r="52" spans="1:1">
      <c r="A52" s="377" t="s">
        <v>217</v>
      </c>
    </row>
    <row r="53" spans="1:1">
      <c r="A53" s="377" t="s">
        <v>312</v>
      </c>
    </row>
    <row r="54" spans="1:1">
      <c r="A54" s="377" t="s">
        <v>220</v>
      </c>
    </row>
    <row r="55" spans="1:1">
      <c r="A55" s="377" t="s">
        <v>190</v>
      </c>
    </row>
    <row r="56" spans="1:1">
      <c r="A56" s="377" t="s">
        <v>313</v>
      </c>
    </row>
    <row r="57" spans="1:1">
      <c r="A57" s="377" t="s">
        <v>191</v>
      </c>
    </row>
    <row r="58" spans="1:1">
      <c r="A58" s="377" t="s">
        <v>314</v>
      </c>
    </row>
    <row r="59" spans="1:1">
      <c r="A59" s="377" t="s">
        <v>315</v>
      </c>
    </row>
    <row r="60" spans="1:1">
      <c r="A60" s="377" t="s">
        <v>316</v>
      </c>
    </row>
    <row r="61" spans="1:1">
      <c r="A61" s="377" t="s">
        <v>317</v>
      </c>
    </row>
    <row r="62" spans="1:1">
      <c r="A62" s="377" t="s">
        <v>211</v>
      </c>
    </row>
    <row r="63" spans="1:1">
      <c r="A63" s="377" t="s">
        <v>318</v>
      </c>
    </row>
    <row r="64" spans="1:1">
      <c r="A64" s="377" t="s">
        <v>319</v>
      </c>
    </row>
    <row r="65" spans="1:1">
      <c r="A65" s="377" t="s">
        <v>221</v>
      </c>
    </row>
    <row r="66" spans="1:1">
      <c r="A66" s="377" t="s">
        <v>212</v>
      </c>
    </row>
    <row r="67" spans="1:1">
      <c r="A67" s="377" t="s">
        <v>192</v>
      </c>
    </row>
    <row r="68" spans="1:1">
      <c r="A68" s="377" t="s">
        <v>320</v>
      </c>
    </row>
    <row r="69" spans="1:1">
      <c r="A69" s="377" t="s">
        <v>321</v>
      </c>
    </row>
    <row r="70" spans="1:1">
      <c r="A70" s="377" t="s">
        <v>322</v>
      </c>
    </row>
    <row r="71" spans="1:1">
      <c r="A71" s="377" t="s">
        <v>323</v>
      </c>
    </row>
    <row r="72" spans="1:1">
      <c r="A72" s="377" t="s">
        <v>193</v>
      </c>
    </row>
    <row r="73" spans="1:1">
      <c r="A73" s="377" t="s">
        <v>324</v>
      </c>
    </row>
    <row r="74" spans="1:1">
      <c r="A74" s="377" t="s">
        <v>194</v>
      </c>
    </row>
    <row r="75" spans="1:1">
      <c r="A75" s="377" t="s">
        <v>195</v>
      </c>
    </row>
    <row r="76" spans="1:1">
      <c r="A76" s="377" t="s">
        <v>196</v>
      </c>
    </row>
    <row r="77" spans="1:1">
      <c r="A77" s="377" t="s">
        <v>197</v>
      </c>
    </row>
    <row r="78" spans="1:1">
      <c r="A78" s="377" t="s">
        <v>213</v>
      </c>
    </row>
    <row r="79" spans="1:1">
      <c r="A79" s="377" t="s">
        <v>218</v>
      </c>
    </row>
    <row r="80" spans="1:1">
      <c r="A80" s="377" t="s">
        <v>198</v>
      </c>
    </row>
    <row r="81" spans="1:1">
      <c r="A81" s="377" t="s">
        <v>199</v>
      </c>
    </row>
    <row r="82" spans="1:1">
      <c r="A82" s="377" t="s">
        <v>222</v>
      </c>
    </row>
    <row r="83" spans="1:1">
      <c r="A83" s="377" t="s">
        <v>325</v>
      </c>
    </row>
    <row r="84" spans="1:1">
      <c r="A84" s="377" t="s">
        <v>214</v>
      </c>
    </row>
    <row r="85" spans="1:1">
      <c r="A85" s="377" t="s">
        <v>326</v>
      </c>
    </row>
    <row r="86" spans="1:1">
      <c r="A86" s="377" t="s">
        <v>327</v>
      </c>
    </row>
    <row r="87" spans="1:1">
      <c r="A87" s="37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4"/>
  <sheetViews>
    <sheetView showGridLines="0" zoomScaleNormal="100" workbookViewId="0"/>
  </sheetViews>
  <sheetFormatPr defaultRowHeight="12.75"/>
  <cols>
    <col min="1" max="16384" width="9.140625" style="166"/>
  </cols>
  <sheetData>
    <row r="2" spans="1:1">
      <c r="A2" s="380">
        <f>IF('Сведения об изменении'!$E$13="",1,0)</f>
        <v>1</v>
      </c>
    </row>
    <row r="3" spans="1:1">
      <c r="A3" s="380">
        <f>IF(Дифференциация!$E$22="",1,0)</f>
        <v>0</v>
      </c>
    </row>
    <row r="4" spans="1:1">
      <c r="A4" s="380">
        <f>IF(Территории!$E$12="",1,0)</f>
        <v>0</v>
      </c>
    </row>
    <row r="5" spans="1:1">
      <c r="A5" s="380">
        <f>IF(Дифференциация!$E$25="",1,0)</f>
        <v>0</v>
      </c>
    </row>
    <row r="6" spans="1:1">
      <c r="A6" s="380">
        <f>IF(Дифференциация!$F$25="",1,0)</f>
        <v>0</v>
      </c>
    </row>
    <row r="7" spans="1:1">
      <c r="A7" s="380">
        <f>IF(Дифференциация!$J$25="",1,0)</f>
        <v>0</v>
      </c>
    </row>
    <row r="8" spans="1:1">
      <c r="A8" s="380">
        <f>IF('Форма 3.8'!$G$11="",1,0)</f>
        <v>0</v>
      </c>
    </row>
    <row r="9" spans="1:1">
      <c r="A9" s="380">
        <f>IF('Форма 3.8'!$H$11="",1,0)</f>
        <v>0</v>
      </c>
    </row>
    <row r="10" spans="1:1">
      <c r="A10" s="380">
        <f>IF('Форма 3.8'!$G$12="",1,0)</f>
        <v>0</v>
      </c>
    </row>
    <row r="11" spans="1:1">
      <c r="A11" s="380">
        <f>IF('Форма 3.8'!$H$12="",1,0)</f>
        <v>0</v>
      </c>
    </row>
    <row r="12" spans="1:1">
      <c r="A12" s="380">
        <f>IF('Форма 3.8'!$G$13="",1,0)</f>
        <v>0</v>
      </c>
    </row>
    <row r="13" spans="1:1">
      <c r="A13" s="380">
        <f>IF('Форма 3.8'!$H$13="",1,0)</f>
        <v>0</v>
      </c>
    </row>
    <row r="14" spans="1:1">
      <c r="A14" s="380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8" customWidth="1"/>
    <col min="2" max="2" width="87.28515625" style="94" customWidth="1"/>
    <col min="3" max="3" width="9.140625" style="128"/>
    <col min="4" max="4" width="109.140625" style="128" customWidth="1"/>
    <col min="5" max="16384" width="9.140625" style="128"/>
  </cols>
  <sheetData>
    <row r="1" spans="1:11" ht="14.25">
      <c r="B1" s="189" t="s">
        <v>153</v>
      </c>
      <c r="C1" s="168"/>
      <c r="D1" s="480"/>
      <c r="E1" s="480"/>
      <c r="F1" s="480"/>
      <c r="G1" s="480"/>
      <c r="H1" s="480"/>
      <c r="I1" s="480"/>
      <c r="J1" s="480"/>
      <c r="K1" s="480"/>
    </row>
    <row r="2" spans="1:11" ht="14.25">
      <c r="A2" s="168">
        <v>1</v>
      </c>
      <c r="B2" s="190" t="s">
        <v>146</v>
      </c>
      <c r="C2" s="168"/>
      <c r="D2" s="480"/>
      <c r="E2" s="480"/>
      <c r="F2" s="480"/>
      <c r="G2" s="480"/>
      <c r="H2" s="480"/>
      <c r="I2" s="480"/>
      <c r="J2" s="480"/>
      <c r="K2" s="480"/>
    </row>
    <row r="3" spans="1:11" ht="22.5">
      <c r="A3" s="168">
        <v>2</v>
      </c>
      <c r="B3" s="190" t="s">
        <v>147</v>
      </c>
      <c r="C3" s="168"/>
      <c r="D3" s="481"/>
      <c r="E3" s="481"/>
      <c r="F3" s="481"/>
      <c r="G3" s="481"/>
      <c r="H3" s="481"/>
      <c r="I3" s="481"/>
      <c r="J3" s="481"/>
      <c r="K3" s="481"/>
    </row>
    <row r="4" spans="1:11" ht="14.25">
      <c r="B4" s="189" t="s">
        <v>154</v>
      </c>
      <c r="C4" s="168"/>
      <c r="D4" s="482"/>
      <c r="E4" s="481"/>
      <c r="F4" s="481"/>
      <c r="G4" s="481"/>
      <c r="H4" s="481"/>
      <c r="I4" s="481"/>
      <c r="J4" s="481"/>
      <c r="K4" s="481"/>
    </row>
    <row r="5" spans="1:11" ht="33.75">
      <c r="A5" s="168">
        <v>1</v>
      </c>
      <c r="B5" s="190" t="s">
        <v>200</v>
      </c>
      <c r="C5" s="168"/>
      <c r="D5" s="479"/>
      <c r="E5" s="479"/>
      <c r="F5" s="479"/>
      <c r="G5" s="479"/>
      <c r="H5" s="479"/>
      <c r="I5" s="479"/>
      <c r="J5" s="479"/>
      <c r="K5" s="479"/>
    </row>
    <row r="6" spans="1:11" ht="22.5">
      <c r="A6" s="168">
        <v>2</v>
      </c>
      <c r="B6" s="190" t="s">
        <v>152</v>
      </c>
    </row>
    <row r="7" spans="1:11" ht="22.5">
      <c r="A7" s="168">
        <v>3</v>
      </c>
      <c r="B7" s="190" t="s">
        <v>335</v>
      </c>
    </row>
    <row r="8" spans="1:11" ht="56.25">
      <c r="A8" s="168">
        <v>4</v>
      </c>
      <c r="B8" s="190" t="s">
        <v>336</v>
      </c>
    </row>
    <row r="9" spans="1:11">
      <c r="B9" s="189" t="s">
        <v>124</v>
      </c>
    </row>
    <row r="10" spans="1:11" ht="22.5">
      <c r="A10" s="168">
        <v>1</v>
      </c>
      <c r="B10" s="190" t="s">
        <v>122</v>
      </c>
    </row>
    <row r="11" spans="1:11">
      <c r="B11" s="9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74" customWidth="1"/>
    <col min="2" max="3" width="10" style="74" customWidth="1"/>
    <col min="4" max="4" width="10.140625" style="74" bestFit="1" customWidth="1"/>
    <col min="5" max="5" width="67.7109375" style="74" customWidth="1"/>
    <col min="6" max="6" width="88.7109375" style="74" customWidth="1"/>
    <col min="7" max="7" width="123.85546875" style="74" customWidth="1"/>
    <col min="8" max="9" width="20.7109375" style="74" customWidth="1"/>
    <col min="10" max="10" width="24.28515625" style="74" customWidth="1"/>
    <col min="11" max="11" width="9.140625" style="74"/>
    <col min="12" max="12" width="7.7109375" style="74" customWidth="1"/>
    <col min="13" max="13" width="32.42578125" style="74" customWidth="1"/>
    <col min="14" max="14" width="9.140625" style="74"/>
    <col min="15" max="20" width="9.85546875" style="74" customWidth="1"/>
    <col min="21" max="21" width="9.85546875" style="268" customWidth="1"/>
    <col min="22" max="24" width="9.85546875" style="74" customWidth="1"/>
    <col min="25" max="16384" width="9.140625" style="74"/>
  </cols>
  <sheetData>
    <row r="3" spans="1:83">
      <c r="A3" s="35" t="s">
        <v>117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67"/>
      <c r="V3" s="35"/>
      <c r="W3" s="35"/>
    </row>
    <row r="5" spans="1:83" ht="15" customHeight="1">
      <c r="D5" s="248"/>
      <c r="E5" s="250"/>
    </row>
    <row r="7" spans="1:83">
      <c r="A7" s="35" t="s">
        <v>242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267"/>
      <c r="V7" s="35"/>
      <c r="W7" s="35"/>
    </row>
    <row r="9" spans="1:83" s="96" customFormat="1" ht="15" customHeight="1">
      <c r="C9" s="127"/>
      <c r="D9" s="248"/>
      <c r="E9" s="249"/>
      <c r="U9" s="265"/>
    </row>
    <row r="13" spans="1:83">
      <c r="A13" s="35" t="s">
        <v>173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267"/>
      <c r="V13" s="35"/>
      <c r="W13" s="35"/>
    </row>
    <row r="14" spans="1:83"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83" s="84" customFormat="1" ht="15" customHeight="1">
      <c r="A15" s="54"/>
      <c r="B15" s="197" t="s">
        <v>149</v>
      </c>
      <c r="C15" s="487"/>
      <c r="D15" s="414">
        <v>1</v>
      </c>
      <c r="E15" s="488"/>
      <c r="F15" s="331"/>
      <c r="G15" s="276">
        <v>0</v>
      </c>
      <c r="H15" s="332"/>
      <c r="I15" s="193"/>
      <c r="J15" s="333" t="s">
        <v>253</v>
      </c>
      <c r="K15" s="219"/>
      <c r="L15" s="240"/>
      <c r="M15" s="322">
        <f>mergeValue(H15)</f>
        <v>0</v>
      </c>
      <c r="N15" s="313"/>
      <c r="O15" s="313"/>
      <c r="P15" s="322" t="str">
        <f t="array" ref="P15">IF(ISERROR(MATCH(MID(Q15,1,250),MID(note_ter,1,250),0)),"n","y")</f>
        <v>y</v>
      </c>
      <c r="Q15" s="313"/>
      <c r="R15" s="322" t="str">
        <f>K15&amp;"("&amp;L15&amp;")"</f>
        <v>()</v>
      </c>
      <c r="S15" s="197"/>
      <c r="T15" s="197"/>
      <c r="U15" s="257"/>
      <c r="V15" s="197"/>
      <c r="W15" s="197"/>
      <c r="X15" s="197"/>
      <c r="Y15" s="137"/>
      <c r="Z15" s="137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</row>
    <row r="16" spans="1:83" s="84" customFormat="1" ht="15" customHeight="1">
      <c r="A16" s="54"/>
      <c r="B16" s="54"/>
      <c r="C16" s="487"/>
      <c r="D16" s="414"/>
      <c r="E16" s="488"/>
      <c r="F16" s="193"/>
      <c r="G16" s="203"/>
      <c r="H16" s="219" t="s">
        <v>50</v>
      </c>
      <c r="I16" s="203"/>
      <c r="J16" s="203"/>
      <c r="K16" s="239"/>
      <c r="L16" s="240"/>
      <c r="M16" s="313"/>
      <c r="N16" s="313"/>
      <c r="O16" s="313"/>
      <c r="P16" s="313"/>
      <c r="Q16" s="322"/>
      <c r="R16" s="313"/>
      <c r="S16" s="197"/>
      <c r="T16" s="197"/>
      <c r="U16" s="257"/>
      <c r="V16" s="197"/>
      <c r="W16" s="197"/>
      <c r="X16" s="197"/>
      <c r="Y16" s="137"/>
      <c r="Z16" s="137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</row>
    <row r="17" spans="1:83">
      <c r="Q17" s="251"/>
    </row>
    <row r="18" spans="1:83">
      <c r="A18" s="35" t="s">
        <v>174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252"/>
      <c r="R18" s="35"/>
      <c r="S18" s="35"/>
      <c r="T18" s="35"/>
      <c r="U18" s="267"/>
      <c r="V18" s="35"/>
      <c r="W18" s="35"/>
    </row>
    <row r="19" spans="1:83">
      <c r="F19" s="330"/>
      <c r="G19" s="330"/>
      <c r="H19" s="330"/>
      <c r="I19" s="330"/>
      <c r="J19" s="330"/>
      <c r="K19" s="330"/>
      <c r="L19" s="330"/>
      <c r="Q19" s="251"/>
    </row>
    <row r="20" spans="1:83" s="84" customFormat="1" ht="15" customHeight="1">
      <c r="A20" s="54"/>
      <c r="B20" s="197" t="s">
        <v>149</v>
      </c>
      <c r="C20" s="489"/>
      <c r="D20" s="89"/>
      <c r="E20" s="334"/>
      <c r="F20" s="490"/>
      <c r="G20" s="414">
        <v>0</v>
      </c>
      <c r="H20" s="411"/>
      <c r="I20" s="193"/>
      <c r="J20" s="333" t="s">
        <v>253</v>
      </c>
      <c r="K20" s="219"/>
      <c r="L20" s="240"/>
      <c r="M20" s="322">
        <f>mergeValue(H20)</f>
        <v>0</v>
      </c>
      <c r="N20" s="313"/>
      <c r="O20" s="313"/>
      <c r="P20" s="313"/>
      <c r="Q20" s="313"/>
      <c r="R20" s="322" t="str">
        <f>K20&amp;"("&amp;L20&amp;")"</f>
        <v>()</v>
      </c>
      <c r="S20" s="197"/>
      <c r="T20" s="197"/>
      <c r="U20" s="257"/>
      <c r="V20" s="197"/>
      <c r="W20" s="197"/>
      <c r="X20" s="197"/>
      <c r="Y20" s="137"/>
      <c r="Z20" s="137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</row>
    <row r="21" spans="1:83" s="84" customFormat="1" ht="15" customHeight="1">
      <c r="A21" s="54"/>
      <c r="B21" s="54"/>
      <c r="C21" s="489"/>
      <c r="D21" s="89"/>
      <c r="E21" s="334"/>
      <c r="F21" s="490"/>
      <c r="G21" s="414"/>
      <c r="H21" s="411"/>
      <c r="I21" s="203"/>
      <c r="J21" s="203"/>
      <c r="K21" s="219" t="s">
        <v>49</v>
      </c>
      <c r="L21" s="240"/>
      <c r="M21" s="313"/>
      <c r="N21" s="313"/>
      <c r="O21" s="313"/>
      <c r="P21" s="313"/>
      <c r="Q21" s="322"/>
      <c r="R21" s="313"/>
      <c r="S21" s="197"/>
      <c r="T21" s="197"/>
      <c r="U21" s="257"/>
      <c r="V21" s="197"/>
      <c r="W21" s="197"/>
      <c r="X21" s="197"/>
      <c r="Y21" s="137"/>
      <c r="Z21" s="137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</row>
    <row r="22" spans="1:83">
      <c r="Q22" s="251"/>
    </row>
    <row r="23" spans="1:83">
      <c r="A23" s="35" t="s">
        <v>175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252"/>
      <c r="R23" s="35"/>
      <c r="S23" s="35"/>
      <c r="T23" s="35"/>
      <c r="U23" s="267"/>
      <c r="V23" s="35"/>
      <c r="W23" s="35"/>
    </row>
    <row r="24" spans="1:83">
      <c r="Q24" s="251"/>
    </row>
    <row r="25" spans="1:83" s="84" customFormat="1" ht="15" customHeight="1">
      <c r="A25" s="54"/>
      <c r="B25" s="197" t="s">
        <v>149</v>
      </c>
      <c r="C25" s="335"/>
      <c r="D25" s="74"/>
      <c r="E25" s="275"/>
      <c r="F25" s="74"/>
      <c r="G25" s="74"/>
      <c r="H25" s="74"/>
      <c r="I25" s="277"/>
      <c r="J25" s="276">
        <v>0</v>
      </c>
      <c r="K25" s="336"/>
      <c r="L25" s="198"/>
      <c r="M25" s="322">
        <f>mergeValue(H25)</f>
        <v>0</v>
      </c>
      <c r="N25" s="313"/>
      <c r="O25" s="313"/>
      <c r="P25" s="313"/>
      <c r="Q25" s="313"/>
      <c r="R25" s="322" t="str">
        <f>K25&amp;" ("&amp;L25&amp;")"</f>
        <v xml:space="preserve"> ()</v>
      </c>
      <c r="S25" s="197"/>
      <c r="T25" s="197"/>
      <c r="U25" s="257"/>
      <c r="V25" s="197"/>
      <c r="W25" s="197"/>
      <c r="X25" s="197"/>
      <c r="Y25" s="137"/>
      <c r="Z25" s="137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</row>
    <row r="26" spans="1:83" customFormat="1" ht="17.100000000000001" customHeight="1"/>
    <row r="27" spans="1:83">
      <c r="A27" s="35" t="s">
        <v>155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67"/>
      <c r="V27" s="35"/>
      <c r="W27" s="35"/>
    </row>
    <row r="29" spans="1:83" s="186" customFormat="1" ht="15" customHeight="1">
      <c r="A29" s="74"/>
      <c r="B29" s="74"/>
      <c r="C29" s="89"/>
      <c r="D29" s="448" t="s">
        <v>26</v>
      </c>
      <c r="E29" s="432"/>
      <c r="F29" s="432" t="s">
        <v>19</v>
      </c>
      <c r="G29" s="450"/>
      <c r="H29" s="414">
        <v>1</v>
      </c>
      <c r="I29" s="485"/>
      <c r="J29" s="432" t="s">
        <v>19</v>
      </c>
      <c r="K29" s="207"/>
      <c r="L29" s="202" t="s">
        <v>26</v>
      </c>
      <c r="M29" s="223"/>
      <c r="N29" s="180"/>
      <c r="O29" s="180"/>
      <c r="P29" s="180"/>
      <c r="Q29" s="180"/>
      <c r="R29" s="180"/>
      <c r="S29" s="180"/>
      <c r="T29" s="180"/>
      <c r="U29" s="262"/>
      <c r="V29" s="180"/>
      <c r="W29" s="180"/>
      <c r="X29" s="200"/>
      <c r="Y29" s="200" t="s">
        <v>145</v>
      </c>
      <c r="Z29" s="200">
        <v>1705000</v>
      </c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</row>
    <row r="30" spans="1:83" s="186" customFormat="1" ht="15" customHeight="1">
      <c r="A30" s="74"/>
      <c r="B30" s="74"/>
      <c r="C30" s="89"/>
      <c r="D30" s="448"/>
      <c r="E30" s="432"/>
      <c r="F30" s="432"/>
      <c r="G30" s="451"/>
      <c r="H30" s="414"/>
      <c r="I30" s="486"/>
      <c r="J30" s="432"/>
      <c r="K30" s="193"/>
      <c r="L30" s="203"/>
      <c r="M30" s="222" t="s">
        <v>332</v>
      </c>
      <c r="N30" s="180"/>
      <c r="O30" s="180"/>
      <c r="P30" s="180"/>
      <c r="Q30" s="180"/>
      <c r="R30" s="180"/>
      <c r="S30" s="180"/>
      <c r="T30" s="180"/>
      <c r="U30" s="262"/>
      <c r="V30" s="180"/>
      <c r="W30" s="18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spans="1:83" s="186" customFormat="1" ht="15" customHeight="1">
      <c r="A31" s="74"/>
      <c r="B31" s="74"/>
      <c r="C31" s="89"/>
      <c r="D31" s="448"/>
      <c r="E31" s="432"/>
      <c r="F31" s="432"/>
      <c r="G31" s="193"/>
      <c r="H31" s="203"/>
      <c r="I31" s="199" t="s">
        <v>203</v>
      </c>
      <c r="J31" s="203"/>
      <c r="K31" s="203"/>
      <c r="L31" s="203"/>
      <c r="M31" s="204"/>
      <c r="N31" s="180"/>
      <c r="O31" s="180"/>
      <c r="P31" s="180"/>
      <c r="Q31" s="180"/>
      <c r="R31" s="180"/>
      <c r="S31" s="180"/>
      <c r="T31" s="180"/>
      <c r="U31" s="262"/>
      <c r="V31" s="180"/>
      <c r="W31" s="18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</row>
    <row r="33" spans="1:38">
      <c r="A33" s="35" t="s">
        <v>168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267"/>
      <c r="V33" s="35"/>
      <c r="W33" s="35"/>
    </row>
    <row r="35" spans="1:38" s="186" customFormat="1" ht="15" customHeight="1">
      <c r="A35" s="74"/>
      <c r="B35" s="74"/>
      <c r="C35" s="89"/>
      <c r="D35" s="74"/>
      <c r="E35" s="74"/>
      <c r="F35" s="74"/>
      <c r="G35" s="491"/>
      <c r="H35" s="414">
        <v>1</v>
      </c>
      <c r="I35" s="483"/>
      <c r="J35" s="432" t="s">
        <v>19</v>
      </c>
      <c r="K35" s="207"/>
      <c r="L35" s="202" t="s">
        <v>26</v>
      </c>
      <c r="M35" s="223"/>
      <c r="N35" s="180"/>
      <c r="O35" s="180"/>
      <c r="P35" s="180"/>
      <c r="Q35" s="180"/>
      <c r="R35" s="180"/>
      <c r="S35" s="180"/>
      <c r="T35" s="180"/>
      <c r="U35" s="262"/>
      <c r="V35" s="180"/>
      <c r="W35" s="180"/>
      <c r="X35" s="200"/>
      <c r="Y35" s="200" t="s">
        <v>145</v>
      </c>
      <c r="Z35" s="200">
        <v>1705000</v>
      </c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</row>
    <row r="36" spans="1:38" s="186" customFormat="1" ht="15" customHeight="1">
      <c r="A36" s="74"/>
      <c r="B36" s="74"/>
      <c r="C36" s="89"/>
      <c r="D36" s="74"/>
      <c r="E36" s="74"/>
      <c r="F36" s="74"/>
      <c r="G36" s="492"/>
      <c r="H36" s="414"/>
      <c r="I36" s="484"/>
      <c r="J36" s="432"/>
      <c r="K36" s="193"/>
      <c r="L36" s="203"/>
      <c r="M36" s="222" t="s">
        <v>332</v>
      </c>
      <c r="N36" s="180"/>
      <c r="O36" s="180"/>
      <c r="P36" s="180"/>
      <c r="Q36" s="180"/>
      <c r="R36" s="180"/>
      <c r="S36" s="180"/>
      <c r="T36" s="180"/>
      <c r="U36" s="262"/>
      <c r="V36" s="180"/>
      <c r="W36" s="18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</row>
    <row r="37" spans="1:38">
      <c r="K37" s="203"/>
      <c r="L37" s="203"/>
      <c r="M37" s="204"/>
    </row>
    <row r="38" spans="1:38">
      <c r="A38" s="35" t="s">
        <v>169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67"/>
      <c r="V38" s="35"/>
      <c r="W38" s="35"/>
    </row>
    <row r="40" spans="1:38" s="186" customFormat="1" ht="15" customHeight="1">
      <c r="A40" s="74"/>
      <c r="B40" s="74"/>
      <c r="C40" s="89"/>
      <c r="D40" s="74"/>
      <c r="E40" s="74"/>
      <c r="F40" s="74"/>
      <c r="G40" s="74"/>
      <c r="H40" s="74"/>
      <c r="I40" s="74"/>
      <c r="J40" s="74"/>
      <c r="K40" s="206"/>
      <c r="L40" s="202" t="s">
        <v>26</v>
      </c>
      <c r="M40" s="224"/>
      <c r="N40" s="247"/>
      <c r="O40" s="180"/>
      <c r="P40" s="180"/>
      <c r="Q40" s="180"/>
      <c r="R40" s="180"/>
      <c r="S40" s="180"/>
      <c r="T40" s="180"/>
      <c r="U40" s="262"/>
      <c r="V40" s="180"/>
      <c r="W40" s="180"/>
      <c r="X40" s="200"/>
      <c r="Y40" s="200" t="s">
        <v>145</v>
      </c>
      <c r="Z40" s="200">
        <v>1705000</v>
      </c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</row>
    <row r="43" spans="1:38" s="35" customFormat="1" ht="17.100000000000001" customHeight="1">
      <c r="A43" s="35" t="s">
        <v>123</v>
      </c>
    </row>
    <row r="44" spans="1:38" customFormat="1" ht="17.100000000000001" customHeight="1"/>
    <row r="45" spans="1:38" s="167" customFormat="1" ht="14.25">
      <c r="A45" s="300" t="s">
        <v>1</v>
      </c>
      <c r="B45" s="286" t="s">
        <v>144</v>
      </c>
      <c r="C45" s="287"/>
      <c r="D45" s="288"/>
      <c r="E45" s="289"/>
      <c r="F45" s="290"/>
      <c r="G45" s="290"/>
      <c r="H45" s="290"/>
      <c r="I45" s="291"/>
      <c r="J45" s="292"/>
      <c r="K45" s="301"/>
      <c r="M45" s="293" t="str">
        <f>IF(ISERROR(INDEX(kind_of_nameforms,MATCH(E45,kind_of_forms,0),1)),"",INDEX(kind_of_nameforms,MATCH(E45,kind_of_forms,0),1))</f>
        <v/>
      </c>
      <c r="N45" s="312"/>
    </row>
    <row r="46" spans="1:38" customFormat="1" ht="17.100000000000001" customHeight="1"/>
    <row r="47" spans="1:38" s="35" customFormat="1" ht="17.100000000000001" customHeight="1">
      <c r="A47" s="35" t="s">
        <v>276</v>
      </c>
      <c r="B47" s="35" t="s">
        <v>277</v>
      </c>
      <c r="C47" s="35" t="s">
        <v>278</v>
      </c>
      <c r="D47" s="35" t="s">
        <v>279</v>
      </c>
    </row>
    <row r="48" spans="1:38" ht="17.100000000000001" customHeight="1">
      <c r="U48" s="74"/>
    </row>
    <row r="49" spans="1:21" s="370" customFormat="1">
      <c r="D49" s="371"/>
      <c r="E49" s="330"/>
      <c r="F49" s="330"/>
      <c r="G49" s="330"/>
      <c r="U49" s="263"/>
    </row>
    <row r="50" spans="1:21">
      <c r="C50" s="137"/>
      <c r="D50" s="461" t="s">
        <v>244</v>
      </c>
      <c r="E50" s="462"/>
      <c r="F50" s="462"/>
      <c r="G50" s="463"/>
    </row>
    <row r="51" spans="1:21" s="36" customFormat="1" ht="11.25" customHeight="1">
      <c r="A51" s="50"/>
      <c r="C51" s="55"/>
      <c r="D51" s="464" t="s">
        <v>233</v>
      </c>
      <c r="E51" s="464"/>
      <c r="F51" s="464"/>
      <c r="G51" s="465" t="s">
        <v>234</v>
      </c>
      <c r="H51" s="197"/>
      <c r="R51" s="256"/>
    </row>
    <row r="52" spans="1:21" s="36" customFormat="1" ht="11.25" customHeight="1">
      <c r="A52" s="50"/>
      <c r="C52" s="55"/>
      <c r="D52" s="347" t="s">
        <v>25</v>
      </c>
      <c r="E52" s="348" t="s">
        <v>257</v>
      </c>
      <c r="F52" s="349" t="s">
        <v>223</v>
      </c>
      <c r="G52" s="466"/>
      <c r="H52" s="197"/>
      <c r="R52" s="256"/>
    </row>
    <row r="53" spans="1:21" s="36" customFormat="1" ht="12" customHeight="1">
      <c r="A53" s="50"/>
      <c r="C53" s="55"/>
      <c r="D53" s="366" t="s">
        <v>26</v>
      </c>
      <c r="E53" s="350">
        <v>2</v>
      </c>
      <c r="F53" s="351">
        <v>3</v>
      </c>
      <c r="G53" s="352">
        <v>4</v>
      </c>
      <c r="H53" s="197"/>
      <c r="R53" s="256"/>
    </row>
    <row r="54" spans="1:21" s="36" customFormat="1">
      <c r="A54" s="50"/>
      <c r="C54" s="55"/>
      <c r="D54" s="344">
        <v>1</v>
      </c>
      <c r="E54" s="354" t="s">
        <v>259</v>
      </c>
      <c r="F54" s="381" t="str">
        <f>IF(form_up_date="","",form_up_date)</f>
        <v>03.07.2019</v>
      </c>
      <c r="G54" s="383" t="s">
        <v>260</v>
      </c>
      <c r="H54" s="197"/>
      <c r="R54" s="256"/>
    </row>
    <row r="55" spans="1:21" s="36" customFormat="1" ht="45">
      <c r="A55" s="50"/>
      <c r="C55" s="55"/>
      <c r="D55" s="344" t="s">
        <v>271</v>
      </c>
      <c r="E55" s="354" t="s">
        <v>261</v>
      </c>
      <c r="F55" s="381"/>
      <c r="G55" s="355" t="s">
        <v>330</v>
      </c>
      <c r="H55" s="197"/>
      <c r="R55" s="256"/>
    </row>
    <row r="56" spans="1:21" s="36" customFormat="1">
      <c r="A56" s="50"/>
      <c r="C56" s="55"/>
      <c r="D56" s="344" t="s">
        <v>272</v>
      </c>
      <c r="E56" s="354" t="s">
        <v>262</v>
      </c>
      <c r="F56" s="381"/>
      <c r="G56" s="383" t="s">
        <v>263</v>
      </c>
      <c r="H56" s="197"/>
      <c r="R56" s="256"/>
    </row>
    <row r="57" spans="1:21" s="36" customFormat="1">
      <c r="A57" s="50"/>
      <c r="C57" s="55"/>
      <c r="D57" s="344" t="s">
        <v>273</v>
      </c>
      <c r="E57" s="354" t="s">
        <v>264</v>
      </c>
      <c r="F57" s="382" t="s">
        <v>265</v>
      </c>
      <c r="G57" s="355"/>
      <c r="H57" s="197"/>
      <c r="R57" s="256"/>
    </row>
    <row r="58" spans="1:21" s="36" customFormat="1">
      <c r="A58" s="50"/>
      <c r="C58" s="55"/>
      <c r="D58" s="353" t="str">
        <f>D57&amp;".1"</f>
        <v>4.1.1</v>
      </c>
      <c r="E58" s="356" t="s">
        <v>3</v>
      </c>
      <c r="F58" s="381" t="str">
        <f>IF(region_name="","",region_name)</f>
        <v>Ямало-Ненецкий автономный округ</v>
      </c>
      <c r="G58" s="383" t="s">
        <v>266</v>
      </c>
      <c r="H58" s="197"/>
      <c r="R58" s="256"/>
    </row>
    <row r="59" spans="1:21" s="36" customFormat="1" ht="22.5">
      <c r="A59" s="50"/>
      <c r="C59" s="55"/>
      <c r="D59" s="344" t="s">
        <v>274</v>
      </c>
      <c r="E59" s="357" t="s">
        <v>267</v>
      </c>
      <c r="F59" s="381"/>
      <c r="G59" s="385" t="s">
        <v>268</v>
      </c>
      <c r="H59" s="197"/>
      <c r="R59" s="256"/>
    </row>
    <row r="60" spans="1:21" s="36" customFormat="1" ht="56.25">
      <c r="A60" s="50"/>
      <c r="C60" s="55"/>
      <c r="D60" s="344" t="s">
        <v>275</v>
      </c>
      <c r="E60" s="358" t="s">
        <v>269</v>
      </c>
      <c r="F60" s="381"/>
      <c r="G60" s="365" t="s">
        <v>329</v>
      </c>
      <c r="H60" s="197"/>
      <c r="R60" s="256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50" hidden="1" customWidth="1"/>
    <col min="2" max="2" width="9.140625" style="36" hidden="1" customWidth="1"/>
    <col min="3" max="11" width="10.5703125" style="36"/>
    <col min="12" max="12" width="10.5703125" style="256"/>
    <col min="13" max="16384" width="10.5703125" style="36"/>
  </cols>
  <sheetData>
    <row r="1" spans="1:12" s="197" customFormat="1" ht="15" hidden="1" customHeight="1">
      <c r="L1" s="257"/>
    </row>
    <row r="2" spans="1:12" s="197" customFormat="1" ht="15" hidden="1" customHeight="1">
      <c r="L2" s="257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36"/>
    </row>
    <row r="11" spans="1:12" ht="21.95" customHeight="1">
      <c r="A11" s="36"/>
    </row>
    <row r="12" spans="1:12" ht="21.95" customHeight="1">
      <c r="A12" s="36"/>
    </row>
    <row r="13" spans="1:12" ht="21.95" customHeight="1">
      <c r="A13" s="36"/>
    </row>
    <row r="14" spans="1:12" ht="33.950000000000003" customHeight="1">
      <c r="A14" s="36"/>
    </row>
    <row r="15" spans="1:12" ht="15" customHeight="1">
      <c r="A15" s="36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3" hidden="1" customWidth="1"/>
    <col min="2" max="2" width="9.140625" style="94" hidden="1" customWidth="1"/>
    <col min="3" max="3" width="9.140625" style="263"/>
    <col min="4" max="16384" width="9.140625" style="94"/>
  </cols>
  <sheetData>
    <row r="1" spans="1:3" hidden="1"/>
    <row r="2" spans="1:3" hidden="1"/>
    <row r="3" spans="1:3" hidden="1"/>
    <row r="4" spans="1:3" ht="10.5" customHeight="1"/>
    <row r="5" spans="1:3" s="54" customFormat="1" ht="30" customHeight="1">
      <c r="A5" s="50"/>
      <c r="C5" s="264"/>
    </row>
    <row r="6" spans="1:3" s="54" customFormat="1" ht="15" customHeight="1">
      <c r="A6" s="50"/>
      <c r="C6" s="264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7"/>
  </cols>
  <sheetData>
    <row r="1" spans="1:1">
      <c r="A1" s="29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5" hidden="1" customWidth="1"/>
    <col min="3" max="3" width="3.7109375" style="60" customWidth="1"/>
    <col min="4" max="16" width="9.140625" style="25"/>
    <col min="17" max="17" width="9.140625" style="266"/>
    <col min="18" max="16384" width="9.140625" style="25"/>
  </cols>
  <sheetData>
    <row r="1" spans="3:17" s="96" customFormat="1" hidden="1">
      <c r="C1" s="95"/>
      <c r="Q1" s="265"/>
    </row>
    <row r="2" spans="3:17" s="96" customFormat="1" hidden="1">
      <c r="C2" s="95"/>
      <c r="Q2" s="265"/>
    </row>
    <row r="3" spans="3:17" s="96" customFormat="1" hidden="1">
      <c r="C3" s="95"/>
      <c r="Q3" s="265"/>
    </row>
    <row r="4" spans="3:17" s="96" customFormat="1" hidden="1">
      <c r="C4" s="95"/>
      <c r="Q4" s="265"/>
    </row>
    <row r="5" spans="3:17" s="96" customFormat="1" hidden="1">
      <c r="C5" s="95"/>
      <c r="Q5" s="265"/>
    </row>
    <row r="6" spans="3:17" s="96" customFormat="1" ht="10.5" customHeight="1">
      <c r="C6" s="97"/>
      <c r="Q6" s="265"/>
    </row>
    <row r="7" spans="3:17" s="96" customFormat="1" ht="20.100000000000001" customHeight="1">
      <c r="C7" s="97"/>
      <c r="Q7" s="265"/>
    </row>
    <row r="8" spans="3:17" s="96" customFormat="1" ht="15" customHeight="1">
      <c r="C8" s="97"/>
      <c r="Q8" s="265"/>
    </row>
    <row r="9" spans="3:17" s="96" customFormat="1" ht="6.95" customHeight="1">
      <c r="C9" s="97"/>
      <c r="Q9" s="265"/>
    </row>
    <row r="10" spans="3:17" s="96" customFormat="1" ht="22.5" customHeight="1">
      <c r="C10" s="97"/>
      <c r="Q10" s="265"/>
    </row>
    <row r="11" spans="3:17" s="96" customFormat="1" ht="11.25" customHeight="1">
      <c r="C11" s="97"/>
      <c r="Q11" s="265"/>
    </row>
    <row r="12" spans="3:17" s="96" customFormat="1" ht="15" hidden="1" customHeight="1">
      <c r="C12" s="97"/>
      <c r="Q12" s="265"/>
    </row>
    <row r="13" spans="3:17" s="96" customFormat="1" ht="14.1" customHeight="1">
      <c r="C13" s="100"/>
      <c r="Q13" s="265"/>
    </row>
    <row r="14" spans="3:17" s="96" customFormat="1" ht="15" customHeight="1">
      <c r="C14" s="97"/>
      <c r="Q14" s="265"/>
    </row>
    <row r="15" spans="3:17" s="96" customFormat="1" ht="11.25" customHeight="1">
      <c r="C15" s="95"/>
      <c r="Q15" s="265"/>
    </row>
    <row r="16" spans="3:17" s="96" customFormat="1">
      <c r="C16" s="95"/>
      <c r="D16" s="102"/>
      <c r="E16" s="102"/>
      <c r="Q16" s="265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25" hidden="1" customWidth="1"/>
    <col min="2" max="2" width="2" style="225" hidden="1" customWidth="1"/>
    <col min="3" max="14" width="9.140625" style="226"/>
    <col min="15" max="16384" width="9.140625" style="225"/>
  </cols>
  <sheetData>
    <row r="1" spans="1:14" hidden="1"/>
    <row r="2" spans="1:14" hidden="1"/>
    <row r="3" spans="1:14" ht="10.5" customHeight="1"/>
    <row r="4" spans="1:14" ht="27" customHeight="1">
      <c r="A4" s="227"/>
      <c r="B4" s="227"/>
    </row>
    <row r="5" spans="1:14" s="229" customFormat="1" ht="15">
      <c r="A5" s="227"/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s="230" customFormat="1" ht="3" customHeight="1">
      <c r="A6" s="443"/>
      <c r="B6" s="443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4" ht="3.75" customHeight="1">
      <c r="A7" s="443"/>
      <c r="B7" s="443"/>
    </row>
    <row r="8" spans="1:14" ht="0.2" customHeight="1">
      <c r="B8" s="372"/>
    </row>
    <row r="9" spans="1:14" ht="0.2" customHeight="1">
      <c r="B9" s="372"/>
    </row>
    <row r="10" spans="1:14" ht="0.2" customHeight="1">
      <c r="B10" s="372"/>
    </row>
    <row r="11" spans="1:14" ht="6" hidden="1" customHeight="1">
      <c r="B11" s="372"/>
    </row>
    <row r="12" spans="1:14" ht="20.25" hidden="1" customHeight="1">
      <c r="A12" s="181"/>
      <c r="B12" s="372"/>
    </row>
    <row r="13" spans="1:14" ht="20.25" hidden="1" customHeight="1">
      <c r="B13" s="372"/>
    </row>
    <row r="14" spans="1:14" ht="6" hidden="1" customHeight="1">
      <c r="B14" s="373"/>
    </row>
    <row r="15" spans="1:14" ht="3" customHeight="1"/>
    <row r="16" spans="1:14" ht="0.2" customHeight="1"/>
    <row r="17" spans="1:14" s="229" customFormat="1" ht="0.2" customHeight="1">
      <c r="A17" s="232"/>
      <c r="B17" s="232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14" ht="23.25" customHeight="1">
      <c r="A18" s="433"/>
      <c r="B18" s="181"/>
    </row>
    <row r="19" spans="1:14" ht="23.25" customHeight="1">
      <c r="A19" s="433"/>
      <c r="B19" s="183"/>
    </row>
    <row r="20" spans="1:14" s="186" customFormat="1" ht="14.25" customHeight="1">
      <c r="A20" s="92"/>
      <c r="B20" s="92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 hidden="1">
      <c r="A21" s="233"/>
      <c r="B21" s="185"/>
    </row>
    <row r="22" spans="1:14" s="179" customFormat="1" ht="15" customHeight="1">
      <c r="A22" s="74"/>
      <c r="B22" s="74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</row>
    <row r="23" spans="1:14" s="179" customFormat="1" ht="15" customHeight="1">
      <c r="A23" s="74"/>
      <c r="B23" s="74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4" s="179" customFormat="1" ht="15" customHeight="1">
      <c r="A24" s="74"/>
      <c r="B24" s="74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</row>
    <row r="25" spans="1:14" ht="15" customHeight="1">
      <c r="A25" s="234"/>
      <c r="B25" s="20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29"/>
  </cols>
  <sheetData>
    <row r="1" spans="1:1">
      <c r="A1" s="328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7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3"/>
    <col min="2" max="2" width="65.28515625" style="53" customWidth="1"/>
    <col min="3" max="3" width="41" style="53" customWidth="1"/>
    <col min="4" max="16384" width="9.140625" style="53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53"/>
    <col min="2" max="2" width="65.28515625" style="53" customWidth="1"/>
    <col min="3" max="3" width="41" style="53" customWidth="1"/>
    <col min="4" max="16384" width="9.140625" style="53"/>
  </cols>
  <sheetData>
    <row r="1" spans="1:2">
      <c r="A1" s="53" t="s">
        <v>109</v>
      </c>
      <c r="B1" s="53" t="s">
        <v>110</v>
      </c>
    </row>
    <row r="2" spans="1:2">
      <c r="A2" s="53">
        <v>4189714</v>
      </c>
      <c r="B2" s="53" t="s">
        <v>355</v>
      </c>
    </row>
    <row r="3" spans="1:2">
      <c r="A3" s="53">
        <v>4189713</v>
      </c>
      <c r="B3" s="53" t="s">
        <v>356</v>
      </c>
    </row>
    <row r="4" spans="1:2">
      <c r="A4" s="53">
        <v>4189712</v>
      </c>
      <c r="B4" s="53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2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52"/>
  </cols>
  <sheetData>
    <row r="34" spans="6:6">
      <c r="F34" s="59"/>
    </row>
    <row r="35" spans="6:6">
      <c r="F35" s="59"/>
    </row>
    <row r="38" spans="6:6">
      <c r="F38" s="70"/>
    </row>
    <row r="39" spans="6:6">
      <c r="F39" s="70"/>
    </row>
    <row r="40" spans="6:6">
      <c r="F40" s="70"/>
    </row>
    <row r="41" spans="6:6">
      <c r="F41" s="7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6"/>
    <col min="2" max="16384" width="9.140625" style="27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0"/>
    <col min="27" max="36" width="9.140625" style="21"/>
    <col min="37" max="16384" width="9.140625" style="2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1" max="1" width="11.5703125" style="129" customWidth="1"/>
    <col min="2" max="3" width="9.140625" style="129"/>
    <col min="4" max="4" width="13" style="129" customWidth="1"/>
    <col min="5" max="5" width="9.140625" style="129"/>
    <col min="6" max="6" width="15.28515625" style="129" customWidth="1"/>
    <col min="7" max="7" width="20" style="129" customWidth="1"/>
    <col min="8" max="8" width="26.85546875" style="129" customWidth="1"/>
    <col min="9" max="9" width="12.28515625" style="129" customWidth="1"/>
    <col min="10" max="16384" width="9.140625" style="129"/>
  </cols>
  <sheetData>
    <row r="1" spans="1:10">
      <c r="A1" s="129" t="s">
        <v>507</v>
      </c>
      <c r="B1" s="129" t="s">
        <v>358</v>
      </c>
      <c r="C1" s="129" t="s">
        <v>359</v>
      </c>
      <c r="D1" s="129" t="s">
        <v>360</v>
      </c>
      <c r="E1" s="129" t="s">
        <v>361</v>
      </c>
      <c r="F1" s="129" t="s">
        <v>362</v>
      </c>
      <c r="G1" s="129" t="s">
        <v>363</v>
      </c>
      <c r="H1" s="129" t="s">
        <v>364</v>
      </c>
      <c r="I1" s="129" t="s">
        <v>365</v>
      </c>
    </row>
    <row r="2" spans="1:10">
      <c r="A2" s="129">
        <v>1</v>
      </c>
      <c r="B2" s="129" t="s">
        <v>366</v>
      </c>
      <c r="C2" s="129" t="s">
        <v>327</v>
      </c>
      <c r="D2" s="129" t="s">
        <v>367</v>
      </c>
      <c r="E2" s="129" t="s">
        <v>368</v>
      </c>
      <c r="F2" s="129" t="s">
        <v>369</v>
      </c>
      <c r="G2" s="129" t="s">
        <v>370</v>
      </c>
      <c r="J2" s="129" t="s">
        <v>348</v>
      </c>
    </row>
    <row r="3" spans="1:10">
      <c r="A3" s="129">
        <v>2</v>
      </c>
      <c r="B3" s="129" t="s">
        <v>366</v>
      </c>
      <c r="C3" s="129" t="s">
        <v>327</v>
      </c>
      <c r="D3" s="129" t="s">
        <v>371</v>
      </c>
      <c r="E3" s="129" t="s">
        <v>372</v>
      </c>
      <c r="F3" s="129" t="s">
        <v>373</v>
      </c>
      <c r="G3" s="129" t="s">
        <v>374</v>
      </c>
      <c r="J3" s="129" t="s">
        <v>348</v>
      </c>
    </row>
    <row r="4" spans="1:10">
      <c r="A4" s="129">
        <v>3</v>
      </c>
      <c r="B4" s="129" t="s">
        <v>366</v>
      </c>
      <c r="C4" s="129" t="s">
        <v>327</v>
      </c>
      <c r="D4" s="129" t="s">
        <v>375</v>
      </c>
      <c r="E4" s="129" t="s">
        <v>376</v>
      </c>
      <c r="F4" s="129" t="s">
        <v>377</v>
      </c>
      <c r="G4" s="129" t="s">
        <v>378</v>
      </c>
      <c r="J4" s="129" t="s">
        <v>348</v>
      </c>
    </row>
    <row r="5" spans="1:10">
      <c r="A5" s="129">
        <v>4</v>
      </c>
      <c r="B5" s="129" t="s">
        <v>366</v>
      </c>
      <c r="C5" s="129" t="s">
        <v>327</v>
      </c>
      <c r="D5" s="129" t="s">
        <v>379</v>
      </c>
      <c r="E5" s="129" t="s">
        <v>380</v>
      </c>
      <c r="F5" s="129" t="s">
        <v>381</v>
      </c>
      <c r="G5" s="129" t="s">
        <v>382</v>
      </c>
      <c r="J5" s="129" t="s">
        <v>348</v>
      </c>
    </row>
    <row r="6" spans="1:10">
      <c r="A6" s="129">
        <v>5</v>
      </c>
      <c r="B6" s="129" t="s">
        <v>366</v>
      </c>
      <c r="C6" s="129" t="s">
        <v>327</v>
      </c>
      <c r="D6" s="129" t="s">
        <v>383</v>
      </c>
      <c r="E6" s="129" t="s">
        <v>384</v>
      </c>
      <c r="F6" s="129" t="s">
        <v>385</v>
      </c>
      <c r="G6" s="129" t="s">
        <v>370</v>
      </c>
      <c r="J6" s="129" t="s">
        <v>348</v>
      </c>
    </row>
    <row r="7" spans="1:10">
      <c r="A7" s="129">
        <v>6</v>
      </c>
      <c r="B7" s="129" t="s">
        <v>366</v>
      </c>
      <c r="C7" s="129" t="s">
        <v>327</v>
      </c>
      <c r="D7" s="129" t="s">
        <v>386</v>
      </c>
      <c r="E7" s="129" t="s">
        <v>387</v>
      </c>
      <c r="F7" s="129" t="s">
        <v>388</v>
      </c>
      <c r="G7" s="129" t="s">
        <v>389</v>
      </c>
      <c r="H7" s="129" t="s">
        <v>390</v>
      </c>
      <c r="J7" s="129" t="s">
        <v>348</v>
      </c>
    </row>
    <row r="8" spans="1:10">
      <c r="A8" s="129">
        <v>7</v>
      </c>
      <c r="B8" s="129" t="s">
        <v>366</v>
      </c>
      <c r="C8" s="129" t="s">
        <v>327</v>
      </c>
      <c r="D8" s="129" t="s">
        <v>391</v>
      </c>
      <c r="E8" s="129" t="s">
        <v>392</v>
      </c>
      <c r="F8" s="129" t="s">
        <v>388</v>
      </c>
      <c r="G8" s="129" t="s">
        <v>393</v>
      </c>
      <c r="H8" s="129" t="s">
        <v>394</v>
      </c>
      <c r="J8" s="129" t="s">
        <v>348</v>
      </c>
    </row>
    <row r="9" spans="1:10">
      <c r="A9" s="129">
        <v>8</v>
      </c>
      <c r="B9" s="129" t="s">
        <v>366</v>
      </c>
      <c r="C9" s="129" t="s">
        <v>327</v>
      </c>
      <c r="D9" s="129" t="s">
        <v>395</v>
      </c>
      <c r="E9" s="129" t="s">
        <v>396</v>
      </c>
      <c r="F9" s="129" t="s">
        <v>388</v>
      </c>
      <c r="G9" s="129" t="s">
        <v>397</v>
      </c>
      <c r="H9" s="129" t="s">
        <v>398</v>
      </c>
      <c r="J9" s="129" t="s">
        <v>348</v>
      </c>
    </row>
    <row r="10" spans="1:10">
      <c r="A10" s="129">
        <v>9</v>
      </c>
      <c r="B10" s="129" t="s">
        <v>366</v>
      </c>
      <c r="C10" s="129" t="s">
        <v>327</v>
      </c>
      <c r="D10" s="129" t="s">
        <v>399</v>
      </c>
      <c r="E10" s="129" t="s">
        <v>400</v>
      </c>
      <c r="F10" s="129" t="s">
        <v>388</v>
      </c>
      <c r="G10" s="129" t="s">
        <v>401</v>
      </c>
      <c r="J10" s="129" t="s">
        <v>348</v>
      </c>
    </row>
    <row r="11" spans="1:10">
      <c r="A11" s="129">
        <v>10</v>
      </c>
      <c r="B11" s="129" t="s">
        <v>366</v>
      </c>
      <c r="C11" s="129" t="s">
        <v>327</v>
      </c>
      <c r="D11" s="129" t="s">
        <v>402</v>
      </c>
      <c r="E11" s="129" t="s">
        <v>403</v>
      </c>
      <c r="F11" s="129" t="s">
        <v>388</v>
      </c>
      <c r="G11" s="129" t="s">
        <v>404</v>
      </c>
      <c r="H11" s="129" t="s">
        <v>405</v>
      </c>
      <c r="J11" s="129" t="s">
        <v>348</v>
      </c>
    </row>
    <row r="12" spans="1:10">
      <c r="A12" s="129">
        <v>11</v>
      </c>
      <c r="B12" s="129" t="s">
        <v>366</v>
      </c>
      <c r="C12" s="129" t="s">
        <v>327</v>
      </c>
      <c r="D12" s="129" t="s">
        <v>406</v>
      </c>
      <c r="E12" s="129" t="s">
        <v>407</v>
      </c>
      <c r="F12" s="129" t="s">
        <v>408</v>
      </c>
      <c r="G12" s="129" t="s">
        <v>409</v>
      </c>
      <c r="J12" s="129" t="s">
        <v>348</v>
      </c>
    </row>
    <row r="13" spans="1:10">
      <c r="A13" s="129">
        <v>12</v>
      </c>
      <c r="B13" s="129" t="s">
        <v>366</v>
      </c>
      <c r="C13" s="129" t="s">
        <v>327</v>
      </c>
      <c r="D13" s="129" t="s">
        <v>410</v>
      </c>
      <c r="E13" s="129" t="s">
        <v>411</v>
      </c>
      <c r="F13" s="129" t="s">
        <v>408</v>
      </c>
      <c r="G13" s="129" t="s">
        <v>412</v>
      </c>
      <c r="J13" s="129" t="s">
        <v>348</v>
      </c>
    </row>
    <row r="14" spans="1:10">
      <c r="A14" s="129">
        <v>13</v>
      </c>
      <c r="B14" s="129" t="s">
        <v>366</v>
      </c>
      <c r="C14" s="129" t="s">
        <v>327</v>
      </c>
      <c r="D14" s="129" t="s">
        <v>413</v>
      </c>
      <c r="E14" s="129" t="s">
        <v>414</v>
      </c>
      <c r="F14" s="129" t="s">
        <v>415</v>
      </c>
      <c r="G14" s="129" t="s">
        <v>382</v>
      </c>
      <c r="H14" s="129" t="s">
        <v>416</v>
      </c>
      <c r="J14" s="129" t="s">
        <v>348</v>
      </c>
    </row>
    <row r="15" spans="1:10">
      <c r="A15" s="129">
        <v>14</v>
      </c>
      <c r="B15" s="129" t="s">
        <v>366</v>
      </c>
      <c r="C15" s="129" t="s">
        <v>327</v>
      </c>
      <c r="D15" s="129" t="s">
        <v>417</v>
      </c>
      <c r="E15" s="129" t="s">
        <v>418</v>
      </c>
      <c r="F15" s="129" t="s">
        <v>419</v>
      </c>
      <c r="G15" s="129" t="s">
        <v>420</v>
      </c>
      <c r="J15" s="129" t="s">
        <v>348</v>
      </c>
    </row>
    <row r="16" spans="1:10">
      <c r="A16" s="129">
        <v>15</v>
      </c>
      <c r="B16" s="129" t="s">
        <v>366</v>
      </c>
      <c r="C16" s="129" t="s">
        <v>327</v>
      </c>
      <c r="D16" s="129" t="s">
        <v>421</v>
      </c>
      <c r="E16" s="129" t="s">
        <v>422</v>
      </c>
      <c r="F16" s="129" t="s">
        <v>423</v>
      </c>
      <c r="G16" s="129" t="s">
        <v>424</v>
      </c>
      <c r="J16" s="129" t="s">
        <v>348</v>
      </c>
    </row>
    <row r="17" spans="1:10">
      <c r="A17" s="129">
        <v>16</v>
      </c>
      <c r="B17" s="129" t="s">
        <v>366</v>
      </c>
      <c r="C17" s="129" t="s">
        <v>327</v>
      </c>
      <c r="D17" s="129" t="s">
        <v>425</v>
      </c>
      <c r="E17" s="129" t="s">
        <v>426</v>
      </c>
      <c r="F17" s="129" t="s">
        <v>427</v>
      </c>
      <c r="G17" s="129" t="s">
        <v>428</v>
      </c>
      <c r="J17" s="129" t="s">
        <v>348</v>
      </c>
    </row>
    <row r="18" spans="1:10">
      <c r="A18" s="129">
        <v>17</v>
      </c>
      <c r="B18" s="129" t="s">
        <v>366</v>
      </c>
      <c r="C18" s="129" t="s">
        <v>327</v>
      </c>
      <c r="D18" s="129" t="s">
        <v>429</v>
      </c>
      <c r="E18" s="129" t="s">
        <v>430</v>
      </c>
      <c r="F18" s="129" t="s">
        <v>431</v>
      </c>
      <c r="G18" s="129" t="s">
        <v>432</v>
      </c>
      <c r="J18" s="129" t="s">
        <v>348</v>
      </c>
    </row>
    <row r="19" spans="1:10">
      <c r="A19" s="129">
        <v>18</v>
      </c>
      <c r="B19" s="129" t="s">
        <v>366</v>
      </c>
      <c r="C19" s="129" t="s">
        <v>327</v>
      </c>
      <c r="D19" s="129" t="s">
        <v>433</v>
      </c>
      <c r="E19" s="129" t="s">
        <v>434</v>
      </c>
      <c r="F19" s="129" t="s">
        <v>435</v>
      </c>
      <c r="G19" s="129" t="s">
        <v>436</v>
      </c>
      <c r="H19" s="129" t="s">
        <v>437</v>
      </c>
      <c r="J19" s="129" t="s">
        <v>348</v>
      </c>
    </row>
    <row r="20" spans="1:10">
      <c r="A20" s="129">
        <v>19</v>
      </c>
      <c r="B20" s="129" t="s">
        <v>366</v>
      </c>
      <c r="C20" s="129" t="s">
        <v>327</v>
      </c>
      <c r="D20" s="129" t="s">
        <v>438</v>
      </c>
      <c r="E20" s="129" t="s">
        <v>439</v>
      </c>
      <c r="F20" s="129" t="s">
        <v>408</v>
      </c>
      <c r="G20" s="129" t="s">
        <v>440</v>
      </c>
      <c r="J20" s="129" t="s">
        <v>348</v>
      </c>
    </row>
    <row r="21" spans="1:10">
      <c r="A21" s="129">
        <v>20</v>
      </c>
      <c r="B21" s="129" t="s">
        <v>366</v>
      </c>
      <c r="C21" s="129" t="s">
        <v>327</v>
      </c>
      <c r="D21" s="129" t="s">
        <v>441</v>
      </c>
      <c r="E21" s="129" t="s">
        <v>442</v>
      </c>
      <c r="F21" s="129" t="s">
        <v>443</v>
      </c>
      <c r="G21" s="129" t="s">
        <v>404</v>
      </c>
      <c r="J21" s="129" t="s">
        <v>348</v>
      </c>
    </row>
    <row r="22" spans="1:10">
      <c r="A22" s="129">
        <v>21</v>
      </c>
      <c r="B22" s="129" t="s">
        <v>366</v>
      </c>
      <c r="C22" s="129" t="s">
        <v>327</v>
      </c>
      <c r="D22" s="129" t="s">
        <v>444</v>
      </c>
      <c r="E22" s="129" t="s">
        <v>445</v>
      </c>
      <c r="F22" s="129" t="s">
        <v>443</v>
      </c>
      <c r="G22" s="129" t="s">
        <v>446</v>
      </c>
      <c r="J22" s="129" t="s">
        <v>348</v>
      </c>
    </row>
    <row r="23" spans="1:10">
      <c r="A23" s="129">
        <v>22</v>
      </c>
      <c r="B23" s="129" t="s">
        <v>366</v>
      </c>
      <c r="C23" s="129" t="s">
        <v>327</v>
      </c>
      <c r="D23" s="129" t="s">
        <v>447</v>
      </c>
      <c r="E23" s="129" t="s">
        <v>448</v>
      </c>
      <c r="F23" s="129" t="s">
        <v>449</v>
      </c>
      <c r="G23" s="129" t="s">
        <v>424</v>
      </c>
      <c r="J23" s="129" t="s">
        <v>348</v>
      </c>
    </row>
    <row r="24" spans="1:10">
      <c r="A24" s="129">
        <v>23</v>
      </c>
      <c r="B24" s="129" t="s">
        <v>366</v>
      </c>
      <c r="C24" s="129" t="s">
        <v>327</v>
      </c>
      <c r="D24" s="129" t="s">
        <v>450</v>
      </c>
      <c r="E24" s="129" t="s">
        <v>451</v>
      </c>
      <c r="F24" s="129" t="s">
        <v>452</v>
      </c>
      <c r="G24" s="129" t="s">
        <v>378</v>
      </c>
      <c r="J24" s="129" t="s">
        <v>348</v>
      </c>
    </row>
    <row r="25" spans="1:10">
      <c r="A25" s="129">
        <v>24</v>
      </c>
      <c r="B25" s="129" t="s">
        <v>366</v>
      </c>
      <c r="C25" s="129" t="s">
        <v>327</v>
      </c>
      <c r="D25" s="129" t="s">
        <v>453</v>
      </c>
      <c r="E25" s="129" t="s">
        <v>454</v>
      </c>
      <c r="F25" s="129" t="s">
        <v>408</v>
      </c>
      <c r="G25" s="129" t="s">
        <v>455</v>
      </c>
      <c r="J25" s="129" t="s">
        <v>348</v>
      </c>
    </row>
    <row r="26" spans="1:10">
      <c r="A26" s="129">
        <v>25</v>
      </c>
      <c r="B26" s="129" t="s">
        <v>366</v>
      </c>
      <c r="C26" s="129" t="s">
        <v>327</v>
      </c>
      <c r="D26" s="129" t="s">
        <v>456</v>
      </c>
      <c r="E26" s="129" t="s">
        <v>457</v>
      </c>
      <c r="F26" s="129" t="s">
        <v>458</v>
      </c>
      <c r="G26" s="129" t="s">
        <v>459</v>
      </c>
      <c r="H26" s="129" t="s">
        <v>460</v>
      </c>
      <c r="J26" s="129" t="s">
        <v>348</v>
      </c>
    </row>
    <row r="27" spans="1:10">
      <c r="A27" s="129">
        <v>26</v>
      </c>
      <c r="B27" s="129" t="s">
        <v>366</v>
      </c>
      <c r="C27" s="129" t="s">
        <v>327</v>
      </c>
      <c r="D27" s="129" t="s">
        <v>461</v>
      </c>
      <c r="E27" s="129" t="s">
        <v>462</v>
      </c>
      <c r="F27" s="129" t="s">
        <v>463</v>
      </c>
      <c r="G27" s="129" t="s">
        <v>432</v>
      </c>
      <c r="H27" s="129" t="s">
        <v>390</v>
      </c>
      <c r="J27" s="129" t="s">
        <v>348</v>
      </c>
    </row>
    <row r="28" spans="1:10">
      <c r="A28" s="129">
        <v>27</v>
      </c>
      <c r="B28" s="129" t="s">
        <v>366</v>
      </c>
      <c r="C28" s="129" t="s">
        <v>327</v>
      </c>
      <c r="D28" s="129" t="s">
        <v>464</v>
      </c>
      <c r="E28" s="129" t="s">
        <v>465</v>
      </c>
      <c r="F28" s="129" t="s">
        <v>466</v>
      </c>
      <c r="G28" s="129" t="s">
        <v>370</v>
      </c>
      <c r="J28" s="129" t="s">
        <v>348</v>
      </c>
    </row>
    <row r="29" spans="1:10">
      <c r="A29" s="129">
        <v>28</v>
      </c>
      <c r="B29" s="129" t="s">
        <v>366</v>
      </c>
      <c r="C29" s="129" t="s">
        <v>327</v>
      </c>
      <c r="D29" s="129" t="s">
        <v>467</v>
      </c>
      <c r="E29" s="129" t="s">
        <v>468</v>
      </c>
      <c r="F29" s="129" t="s">
        <v>469</v>
      </c>
      <c r="G29" s="129" t="s">
        <v>470</v>
      </c>
      <c r="H29" s="129" t="s">
        <v>471</v>
      </c>
      <c r="J29" s="129" t="s">
        <v>348</v>
      </c>
    </row>
    <row r="30" spans="1:10">
      <c r="A30" s="129">
        <v>29</v>
      </c>
      <c r="B30" s="129" t="s">
        <v>366</v>
      </c>
      <c r="C30" s="129" t="s">
        <v>327</v>
      </c>
      <c r="D30" s="129" t="s">
        <v>472</v>
      </c>
      <c r="E30" s="129" t="s">
        <v>473</v>
      </c>
      <c r="F30" s="129" t="s">
        <v>474</v>
      </c>
      <c r="G30" s="129" t="s">
        <v>475</v>
      </c>
      <c r="J30" s="129" t="s">
        <v>348</v>
      </c>
    </row>
    <row r="31" spans="1:10">
      <c r="A31" s="129">
        <v>30</v>
      </c>
      <c r="B31" s="129" t="s">
        <v>366</v>
      </c>
      <c r="C31" s="129" t="s">
        <v>327</v>
      </c>
      <c r="D31" s="129" t="s">
        <v>476</v>
      </c>
      <c r="E31" s="129" t="s">
        <v>477</v>
      </c>
      <c r="F31" s="129" t="s">
        <v>478</v>
      </c>
      <c r="G31" s="129" t="s">
        <v>475</v>
      </c>
      <c r="J31" s="129" t="s">
        <v>348</v>
      </c>
    </row>
    <row r="32" spans="1:10">
      <c r="A32" s="129">
        <v>31</v>
      </c>
      <c r="B32" s="129" t="s">
        <v>366</v>
      </c>
      <c r="C32" s="129" t="s">
        <v>327</v>
      </c>
      <c r="D32" s="129" t="s">
        <v>479</v>
      </c>
      <c r="E32" s="129" t="s">
        <v>480</v>
      </c>
      <c r="F32" s="129" t="s">
        <v>419</v>
      </c>
      <c r="G32" s="129" t="s">
        <v>481</v>
      </c>
      <c r="J32" s="129" t="s">
        <v>348</v>
      </c>
    </row>
    <row r="33" spans="1:10">
      <c r="A33" s="129">
        <v>32</v>
      </c>
      <c r="B33" s="129" t="s">
        <v>366</v>
      </c>
      <c r="C33" s="129" t="s">
        <v>327</v>
      </c>
      <c r="D33" s="129" t="s">
        <v>482</v>
      </c>
      <c r="E33" s="129" t="s">
        <v>483</v>
      </c>
      <c r="F33" s="129" t="s">
        <v>408</v>
      </c>
      <c r="G33" s="129" t="s">
        <v>484</v>
      </c>
      <c r="J33" s="129" t="s">
        <v>348</v>
      </c>
    </row>
    <row r="34" spans="1:10">
      <c r="A34" s="129">
        <v>33</v>
      </c>
      <c r="B34" s="129" t="s">
        <v>366</v>
      </c>
      <c r="C34" s="129" t="s">
        <v>327</v>
      </c>
      <c r="D34" s="129" t="s">
        <v>485</v>
      </c>
      <c r="E34" s="129" t="s">
        <v>486</v>
      </c>
      <c r="F34" s="129" t="s">
        <v>487</v>
      </c>
      <c r="G34" s="129" t="s">
        <v>488</v>
      </c>
      <c r="J34" s="129" t="s">
        <v>348</v>
      </c>
    </row>
    <row r="35" spans="1:10">
      <c r="A35" s="129">
        <v>34</v>
      </c>
      <c r="B35" s="129" t="s">
        <v>366</v>
      </c>
      <c r="C35" s="129" t="s">
        <v>327</v>
      </c>
      <c r="D35" s="129" t="s">
        <v>489</v>
      </c>
      <c r="E35" s="129" t="s">
        <v>490</v>
      </c>
      <c r="F35" s="129" t="s">
        <v>491</v>
      </c>
      <c r="G35" s="129" t="s">
        <v>492</v>
      </c>
      <c r="J35" s="129" t="s">
        <v>348</v>
      </c>
    </row>
    <row r="36" spans="1:10">
      <c r="A36" s="129">
        <v>35</v>
      </c>
      <c r="B36" s="129" t="s">
        <v>366</v>
      </c>
      <c r="C36" s="129" t="s">
        <v>327</v>
      </c>
      <c r="D36" s="129" t="s">
        <v>493</v>
      </c>
      <c r="E36" s="129" t="s">
        <v>494</v>
      </c>
      <c r="F36" s="129" t="s">
        <v>435</v>
      </c>
      <c r="G36" s="129" t="s">
        <v>495</v>
      </c>
      <c r="H36" s="129" t="s">
        <v>496</v>
      </c>
      <c r="J36" s="129" t="s">
        <v>348</v>
      </c>
    </row>
    <row r="37" spans="1:10">
      <c r="A37" s="129">
        <v>36</v>
      </c>
      <c r="B37" s="129" t="s">
        <v>366</v>
      </c>
      <c r="C37" s="129" t="s">
        <v>327</v>
      </c>
      <c r="D37" s="129" t="s">
        <v>497</v>
      </c>
      <c r="E37" s="129" t="s">
        <v>498</v>
      </c>
      <c r="F37" s="129" t="s">
        <v>499</v>
      </c>
      <c r="G37" s="129" t="s">
        <v>500</v>
      </c>
      <c r="J37" s="129" t="s">
        <v>348</v>
      </c>
    </row>
    <row r="38" spans="1:10">
      <c r="A38" s="129">
        <v>37</v>
      </c>
      <c r="B38" s="129" t="s">
        <v>366</v>
      </c>
      <c r="C38" s="129" t="s">
        <v>327</v>
      </c>
      <c r="D38" s="129" t="s">
        <v>501</v>
      </c>
      <c r="E38" s="129" t="s">
        <v>502</v>
      </c>
      <c r="F38" s="129" t="s">
        <v>419</v>
      </c>
      <c r="G38" s="129" t="s">
        <v>503</v>
      </c>
      <c r="J38" s="129" t="s">
        <v>348</v>
      </c>
    </row>
    <row r="39" spans="1:10">
      <c r="A39" s="129">
        <v>38</v>
      </c>
      <c r="B39" s="129" t="s">
        <v>366</v>
      </c>
      <c r="C39" s="129" t="s">
        <v>327</v>
      </c>
      <c r="D39" s="129" t="s">
        <v>504</v>
      </c>
      <c r="E39" s="129" t="s">
        <v>505</v>
      </c>
      <c r="F39" s="129" t="s">
        <v>491</v>
      </c>
      <c r="G39" s="129" t="s">
        <v>506</v>
      </c>
      <c r="J39" s="129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60"/>
  <sheetViews>
    <sheetView showGridLines="0" zoomScaleNormal="100" workbookViewId="0"/>
  </sheetViews>
  <sheetFormatPr defaultRowHeight="11.25"/>
  <cols>
    <col min="1" max="16384" width="9.140625" style="74"/>
  </cols>
  <sheetData>
    <row r="1" spans="1:4">
      <c r="A1" s="74" t="s">
        <v>507</v>
      </c>
      <c r="B1" s="74" t="s">
        <v>150</v>
      </c>
      <c r="C1" s="74" t="s">
        <v>151</v>
      </c>
      <c r="D1" s="74" t="s">
        <v>633</v>
      </c>
    </row>
    <row r="2" spans="1:4">
      <c r="A2" s="74">
        <v>1</v>
      </c>
      <c r="B2" s="74" t="s">
        <v>515</v>
      </c>
      <c r="C2" s="74" t="s">
        <v>515</v>
      </c>
      <c r="D2" s="74" t="s">
        <v>516</v>
      </c>
    </row>
    <row r="3" spans="1:4">
      <c r="A3" s="74">
        <v>2</v>
      </c>
      <c r="B3" s="74" t="s">
        <v>515</v>
      </c>
      <c r="C3" s="74" t="s">
        <v>517</v>
      </c>
      <c r="D3" s="74" t="s">
        <v>518</v>
      </c>
    </row>
    <row r="4" spans="1:4">
      <c r="A4" s="74">
        <v>3</v>
      </c>
      <c r="B4" s="74" t="s">
        <v>515</v>
      </c>
      <c r="C4" s="74" t="s">
        <v>519</v>
      </c>
      <c r="D4" s="74" t="s">
        <v>520</v>
      </c>
    </row>
    <row r="5" spans="1:4">
      <c r="A5" s="74">
        <v>4</v>
      </c>
      <c r="B5" s="74" t="s">
        <v>515</v>
      </c>
      <c r="C5" s="74" t="s">
        <v>521</v>
      </c>
      <c r="D5" s="74" t="s">
        <v>522</v>
      </c>
    </row>
    <row r="6" spans="1:4">
      <c r="A6" s="74">
        <v>5</v>
      </c>
      <c r="B6" s="74" t="s">
        <v>523</v>
      </c>
      <c r="C6" s="74" t="s">
        <v>525</v>
      </c>
      <c r="D6" s="74" t="s">
        <v>526</v>
      </c>
    </row>
    <row r="7" spans="1:4">
      <c r="A7" s="74">
        <v>6</v>
      </c>
      <c r="B7" s="74" t="s">
        <v>523</v>
      </c>
      <c r="C7" s="74" t="s">
        <v>527</v>
      </c>
      <c r="D7" s="74" t="s">
        <v>528</v>
      </c>
    </row>
    <row r="8" spans="1:4">
      <c r="A8" s="74">
        <v>7</v>
      </c>
      <c r="B8" s="74" t="s">
        <v>523</v>
      </c>
      <c r="C8" s="74" t="s">
        <v>523</v>
      </c>
      <c r="D8" s="74" t="s">
        <v>524</v>
      </c>
    </row>
    <row r="9" spans="1:4">
      <c r="A9" s="74">
        <v>8</v>
      </c>
      <c r="B9" s="74" t="s">
        <v>523</v>
      </c>
      <c r="C9" s="74" t="s">
        <v>529</v>
      </c>
      <c r="D9" s="74" t="s">
        <v>530</v>
      </c>
    </row>
    <row r="10" spans="1:4">
      <c r="A10" s="74">
        <v>9</v>
      </c>
      <c r="B10" s="74" t="s">
        <v>523</v>
      </c>
      <c r="C10" s="74" t="s">
        <v>531</v>
      </c>
      <c r="D10" s="74" t="s">
        <v>532</v>
      </c>
    </row>
    <row r="11" spans="1:4">
      <c r="A11" s="74">
        <v>10</v>
      </c>
      <c r="B11" s="74" t="s">
        <v>523</v>
      </c>
      <c r="C11" s="74" t="s">
        <v>533</v>
      </c>
      <c r="D11" s="74" t="s">
        <v>534</v>
      </c>
    </row>
    <row r="12" spans="1:4">
      <c r="A12" s="74">
        <v>11</v>
      </c>
      <c r="B12" s="74" t="s">
        <v>523</v>
      </c>
      <c r="C12" s="74" t="s">
        <v>535</v>
      </c>
      <c r="D12" s="74" t="s">
        <v>536</v>
      </c>
    </row>
    <row r="13" spans="1:4">
      <c r="A13" s="74">
        <v>12</v>
      </c>
      <c r="B13" s="74" t="s">
        <v>523</v>
      </c>
      <c r="C13" s="74" t="s">
        <v>537</v>
      </c>
      <c r="D13" s="74" t="s">
        <v>538</v>
      </c>
    </row>
    <row r="14" spans="1:4">
      <c r="A14" s="74">
        <v>13</v>
      </c>
      <c r="B14" s="74" t="s">
        <v>523</v>
      </c>
      <c r="C14" s="74" t="s">
        <v>539</v>
      </c>
      <c r="D14" s="74" t="s">
        <v>540</v>
      </c>
    </row>
    <row r="15" spans="1:4">
      <c r="A15" s="74">
        <v>14</v>
      </c>
      <c r="B15" s="74" t="s">
        <v>523</v>
      </c>
      <c r="C15" s="74" t="s">
        <v>541</v>
      </c>
      <c r="D15" s="74" t="s">
        <v>542</v>
      </c>
    </row>
    <row r="16" spans="1:4">
      <c r="A16" s="74">
        <v>15</v>
      </c>
      <c r="B16" s="74" t="s">
        <v>523</v>
      </c>
      <c r="C16" s="74" t="s">
        <v>543</v>
      </c>
      <c r="D16" s="74" t="s">
        <v>544</v>
      </c>
    </row>
    <row r="17" spans="1:4">
      <c r="A17" s="74">
        <v>16</v>
      </c>
      <c r="B17" s="74" t="s">
        <v>545</v>
      </c>
      <c r="C17" s="74" t="s">
        <v>547</v>
      </c>
      <c r="D17" s="74" t="s">
        <v>548</v>
      </c>
    </row>
    <row r="18" spans="1:4">
      <c r="A18" s="74">
        <v>17</v>
      </c>
      <c r="B18" s="74" t="s">
        <v>545</v>
      </c>
      <c r="C18" s="74" t="s">
        <v>549</v>
      </c>
      <c r="D18" s="74" t="s">
        <v>550</v>
      </c>
    </row>
    <row r="19" spans="1:4">
      <c r="A19" s="74">
        <v>18</v>
      </c>
      <c r="B19" s="74" t="s">
        <v>545</v>
      </c>
      <c r="C19" s="74" t="s">
        <v>545</v>
      </c>
      <c r="D19" s="74" t="s">
        <v>546</v>
      </c>
    </row>
    <row r="20" spans="1:4">
      <c r="A20" s="74">
        <v>19</v>
      </c>
      <c r="B20" s="74" t="s">
        <v>545</v>
      </c>
      <c r="C20" s="74" t="s">
        <v>551</v>
      </c>
      <c r="D20" s="74" t="s">
        <v>552</v>
      </c>
    </row>
    <row r="21" spans="1:4">
      <c r="A21" s="74">
        <v>20</v>
      </c>
      <c r="B21" s="74" t="s">
        <v>545</v>
      </c>
      <c r="C21" s="74" t="s">
        <v>553</v>
      </c>
      <c r="D21" s="74" t="s">
        <v>554</v>
      </c>
    </row>
    <row r="22" spans="1:4">
      <c r="A22" s="74">
        <v>21</v>
      </c>
      <c r="B22" s="74" t="s">
        <v>555</v>
      </c>
      <c r="C22" s="74" t="s">
        <v>557</v>
      </c>
      <c r="D22" s="74" t="s">
        <v>558</v>
      </c>
    </row>
    <row r="23" spans="1:4">
      <c r="A23" s="74">
        <v>22</v>
      </c>
      <c r="B23" s="74" t="s">
        <v>555</v>
      </c>
      <c r="C23" s="74" t="s">
        <v>555</v>
      </c>
      <c r="D23" s="74" t="s">
        <v>556</v>
      </c>
    </row>
    <row r="24" spans="1:4">
      <c r="A24" s="74">
        <v>23</v>
      </c>
      <c r="B24" s="74" t="s">
        <v>555</v>
      </c>
      <c r="C24" s="74" t="s">
        <v>559</v>
      </c>
      <c r="D24" s="74" t="s">
        <v>560</v>
      </c>
    </row>
    <row r="25" spans="1:4">
      <c r="A25" s="74">
        <v>24</v>
      </c>
      <c r="B25" s="74" t="s">
        <v>555</v>
      </c>
      <c r="C25" s="74" t="s">
        <v>561</v>
      </c>
      <c r="D25" s="74" t="s">
        <v>562</v>
      </c>
    </row>
    <row r="26" spans="1:4">
      <c r="A26" s="74">
        <v>25</v>
      </c>
      <c r="B26" s="74" t="s">
        <v>555</v>
      </c>
      <c r="C26" s="74" t="s">
        <v>563</v>
      </c>
      <c r="D26" s="74" t="s">
        <v>564</v>
      </c>
    </row>
    <row r="27" spans="1:4">
      <c r="A27" s="74">
        <v>26</v>
      </c>
      <c r="B27" s="74" t="s">
        <v>555</v>
      </c>
      <c r="C27" s="74" t="s">
        <v>565</v>
      </c>
      <c r="D27" s="74" t="s">
        <v>566</v>
      </c>
    </row>
    <row r="28" spans="1:4">
      <c r="A28" s="74">
        <v>27</v>
      </c>
      <c r="B28" s="74" t="s">
        <v>555</v>
      </c>
      <c r="C28" s="74" t="s">
        <v>567</v>
      </c>
      <c r="D28" s="74" t="s">
        <v>568</v>
      </c>
    </row>
    <row r="29" spans="1:4">
      <c r="A29" s="74">
        <v>28</v>
      </c>
      <c r="B29" s="74" t="s">
        <v>555</v>
      </c>
      <c r="C29" s="74" t="s">
        <v>569</v>
      </c>
      <c r="D29" s="74" t="s">
        <v>570</v>
      </c>
    </row>
    <row r="30" spans="1:4">
      <c r="A30" s="74">
        <v>29</v>
      </c>
      <c r="B30" s="74" t="s">
        <v>555</v>
      </c>
      <c r="C30" s="74" t="s">
        <v>571</v>
      </c>
      <c r="D30" s="74" t="s">
        <v>572</v>
      </c>
    </row>
    <row r="31" spans="1:4">
      <c r="A31" s="74">
        <v>30</v>
      </c>
      <c r="B31" s="74" t="s">
        <v>555</v>
      </c>
      <c r="C31" s="74" t="s">
        <v>573</v>
      </c>
      <c r="D31" s="74" t="s">
        <v>574</v>
      </c>
    </row>
    <row r="32" spans="1:4">
      <c r="A32" s="74">
        <v>31</v>
      </c>
      <c r="B32" s="74" t="s">
        <v>575</v>
      </c>
      <c r="C32" s="74" t="s">
        <v>577</v>
      </c>
      <c r="D32" s="74" t="s">
        <v>578</v>
      </c>
    </row>
    <row r="33" spans="1:4">
      <c r="A33" s="74">
        <v>32</v>
      </c>
      <c r="B33" s="74" t="s">
        <v>575</v>
      </c>
      <c r="C33" s="74" t="s">
        <v>575</v>
      </c>
      <c r="D33" s="74" t="s">
        <v>576</v>
      </c>
    </row>
    <row r="34" spans="1:4">
      <c r="A34" s="74">
        <v>33</v>
      </c>
      <c r="B34" s="74" t="s">
        <v>575</v>
      </c>
      <c r="C34" s="74" t="s">
        <v>579</v>
      </c>
      <c r="D34" s="74" t="s">
        <v>580</v>
      </c>
    </row>
    <row r="35" spans="1:4">
      <c r="A35" s="74">
        <v>34</v>
      </c>
      <c r="B35" s="74" t="s">
        <v>575</v>
      </c>
      <c r="C35" s="74" t="s">
        <v>581</v>
      </c>
      <c r="D35" s="74" t="s">
        <v>582</v>
      </c>
    </row>
    <row r="36" spans="1:4">
      <c r="A36" s="74">
        <v>35</v>
      </c>
      <c r="B36" s="74" t="s">
        <v>575</v>
      </c>
      <c r="C36" s="74" t="s">
        <v>583</v>
      </c>
      <c r="D36" s="74" t="s">
        <v>584</v>
      </c>
    </row>
    <row r="37" spans="1:4">
      <c r="A37" s="74">
        <v>36</v>
      </c>
      <c r="B37" s="74" t="s">
        <v>575</v>
      </c>
      <c r="C37" s="74" t="s">
        <v>585</v>
      </c>
      <c r="D37" s="74" t="s">
        <v>586</v>
      </c>
    </row>
    <row r="38" spans="1:4">
      <c r="A38" s="74">
        <v>37</v>
      </c>
      <c r="B38" s="74" t="s">
        <v>575</v>
      </c>
      <c r="C38" s="74" t="s">
        <v>587</v>
      </c>
      <c r="D38" s="74" t="s">
        <v>588</v>
      </c>
    </row>
    <row r="39" spans="1:4">
      <c r="A39" s="74">
        <v>38</v>
      </c>
      <c r="B39" s="74" t="s">
        <v>589</v>
      </c>
      <c r="C39" s="74" t="s">
        <v>591</v>
      </c>
      <c r="D39" s="74" t="s">
        <v>592</v>
      </c>
    </row>
    <row r="40" spans="1:4">
      <c r="A40" s="74">
        <v>39</v>
      </c>
      <c r="B40" s="74" t="s">
        <v>589</v>
      </c>
      <c r="C40" s="74" t="s">
        <v>593</v>
      </c>
      <c r="D40" s="74" t="s">
        <v>594</v>
      </c>
    </row>
    <row r="41" spans="1:4">
      <c r="A41" s="74">
        <v>40</v>
      </c>
      <c r="B41" s="74" t="s">
        <v>589</v>
      </c>
      <c r="C41" s="74" t="s">
        <v>595</v>
      </c>
      <c r="D41" s="74" t="s">
        <v>596</v>
      </c>
    </row>
    <row r="42" spans="1:4">
      <c r="A42" s="74">
        <v>41</v>
      </c>
      <c r="B42" s="74" t="s">
        <v>589</v>
      </c>
      <c r="C42" s="74" t="s">
        <v>597</v>
      </c>
      <c r="D42" s="74" t="s">
        <v>598</v>
      </c>
    </row>
    <row r="43" spans="1:4">
      <c r="A43" s="74">
        <v>42</v>
      </c>
      <c r="B43" s="74" t="s">
        <v>589</v>
      </c>
      <c r="C43" s="74" t="s">
        <v>599</v>
      </c>
      <c r="D43" s="74" t="s">
        <v>600</v>
      </c>
    </row>
    <row r="44" spans="1:4">
      <c r="A44" s="74">
        <v>43</v>
      </c>
      <c r="B44" s="74" t="s">
        <v>589</v>
      </c>
      <c r="C44" s="74" t="s">
        <v>589</v>
      </c>
      <c r="D44" s="74" t="s">
        <v>590</v>
      </c>
    </row>
    <row r="45" spans="1:4">
      <c r="A45" s="74">
        <v>44</v>
      </c>
      <c r="B45" s="74" t="s">
        <v>589</v>
      </c>
      <c r="C45" s="74" t="s">
        <v>601</v>
      </c>
      <c r="D45" s="74" t="s">
        <v>602</v>
      </c>
    </row>
    <row r="46" spans="1:4">
      <c r="A46" s="74">
        <v>45</v>
      </c>
      <c r="B46" s="74" t="s">
        <v>589</v>
      </c>
      <c r="C46" s="74" t="s">
        <v>603</v>
      </c>
      <c r="D46" s="74" t="s">
        <v>604</v>
      </c>
    </row>
    <row r="47" spans="1:4">
      <c r="A47" s="74">
        <v>46</v>
      </c>
      <c r="B47" s="74" t="s">
        <v>605</v>
      </c>
      <c r="C47" s="74" t="s">
        <v>607</v>
      </c>
      <c r="D47" s="74" t="s">
        <v>608</v>
      </c>
    </row>
    <row r="48" spans="1:4">
      <c r="A48" s="74">
        <v>47</v>
      </c>
      <c r="B48" s="74" t="s">
        <v>605</v>
      </c>
      <c r="C48" s="74" t="s">
        <v>609</v>
      </c>
      <c r="D48" s="74" t="s">
        <v>610</v>
      </c>
    </row>
    <row r="49" spans="1:4">
      <c r="A49" s="74">
        <v>48</v>
      </c>
      <c r="B49" s="74" t="s">
        <v>605</v>
      </c>
      <c r="C49" s="74" t="s">
        <v>605</v>
      </c>
      <c r="D49" s="74" t="s">
        <v>606</v>
      </c>
    </row>
    <row r="50" spans="1:4">
      <c r="A50" s="74">
        <v>49</v>
      </c>
      <c r="B50" s="74" t="s">
        <v>605</v>
      </c>
      <c r="C50" s="74" t="s">
        <v>611</v>
      </c>
      <c r="D50" s="74" t="s">
        <v>612</v>
      </c>
    </row>
    <row r="51" spans="1:4">
      <c r="A51" s="74">
        <v>50</v>
      </c>
      <c r="B51" s="74" t="s">
        <v>605</v>
      </c>
      <c r="C51" s="74" t="s">
        <v>613</v>
      </c>
      <c r="D51" s="74" t="s">
        <v>614</v>
      </c>
    </row>
    <row r="52" spans="1:4">
      <c r="A52" s="74">
        <v>51</v>
      </c>
      <c r="B52" s="74" t="s">
        <v>605</v>
      </c>
      <c r="C52" s="74" t="s">
        <v>615</v>
      </c>
      <c r="D52" s="74" t="s">
        <v>616</v>
      </c>
    </row>
    <row r="53" spans="1:4">
      <c r="A53" s="74">
        <v>52</v>
      </c>
      <c r="B53" s="74" t="s">
        <v>605</v>
      </c>
      <c r="C53" s="74" t="s">
        <v>617</v>
      </c>
      <c r="D53" s="74" t="s">
        <v>618</v>
      </c>
    </row>
    <row r="54" spans="1:4">
      <c r="A54" s="74">
        <v>53</v>
      </c>
      <c r="B54" s="74" t="s">
        <v>605</v>
      </c>
      <c r="C54" s="74" t="s">
        <v>619</v>
      </c>
      <c r="D54" s="74" t="s">
        <v>620</v>
      </c>
    </row>
    <row r="55" spans="1:4">
      <c r="A55" s="74">
        <v>54</v>
      </c>
      <c r="B55" s="74" t="s">
        <v>621</v>
      </c>
      <c r="C55" s="74" t="s">
        <v>621</v>
      </c>
      <c r="D55" s="74" t="s">
        <v>622</v>
      </c>
    </row>
    <row r="56" spans="1:4">
      <c r="A56" s="74">
        <v>55</v>
      </c>
      <c r="B56" s="74" t="s">
        <v>623</v>
      </c>
      <c r="C56" s="74" t="s">
        <v>623</v>
      </c>
      <c r="D56" s="74" t="s">
        <v>624</v>
      </c>
    </row>
    <row r="57" spans="1:4">
      <c r="A57" s="74">
        <v>56</v>
      </c>
      <c r="B57" s="74" t="s">
        <v>625</v>
      </c>
      <c r="C57" s="74" t="s">
        <v>625</v>
      </c>
      <c r="D57" s="74" t="s">
        <v>626</v>
      </c>
    </row>
    <row r="58" spans="1:4">
      <c r="A58" s="74">
        <v>57</v>
      </c>
      <c r="B58" s="74" t="s">
        <v>627</v>
      </c>
      <c r="C58" s="74" t="s">
        <v>627</v>
      </c>
      <c r="D58" s="74" t="s">
        <v>628</v>
      </c>
    </row>
    <row r="59" spans="1:4">
      <c r="A59" s="74">
        <v>58</v>
      </c>
      <c r="B59" s="74" t="s">
        <v>629</v>
      </c>
      <c r="C59" s="74" t="s">
        <v>629</v>
      </c>
      <c r="D59" s="74" t="s">
        <v>630</v>
      </c>
    </row>
    <row r="60" spans="1:4">
      <c r="A60" s="74">
        <v>59</v>
      </c>
      <c r="B60" s="74" t="s">
        <v>631</v>
      </c>
      <c r="C60" s="74" t="s">
        <v>631</v>
      </c>
      <c r="D60" s="74" t="s">
        <v>632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29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634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5"/>
    <col min="2" max="2" width="66.7109375" style="165" bestFit="1" customWidth="1"/>
    <col min="3" max="16384" width="9.140625" style="165"/>
  </cols>
  <sheetData>
    <row r="1" spans="1:3">
      <c r="A1" s="165" t="s">
        <v>133</v>
      </c>
      <c r="B1" s="165" t="s">
        <v>134</v>
      </c>
      <c r="C1" s="165" t="s">
        <v>135</v>
      </c>
    </row>
    <row r="2" spans="1:3">
      <c r="A2" s="165">
        <v>4189678</v>
      </c>
      <c r="B2" s="165" t="s">
        <v>353</v>
      </c>
      <c r="C2" s="165" t="s">
        <v>201</v>
      </c>
    </row>
    <row r="3" spans="1:3">
      <c r="A3" s="165">
        <v>4190415</v>
      </c>
      <c r="B3" s="165" t="s">
        <v>354</v>
      </c>
      <c r="C3" s="16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66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Galanova</cp:lastModifiedBy>
  <dcterms:created xsi:type="dcterms:W3CDTF">2014-08-18T08:57:48Z</dcterms:created>
  <dcterms:modified xsi:type="dcterms:W3CDTF">2019-11-15T04:18:57Z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