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never" codeName="xlsBook" defaultThemeVersion="124226"/>
  <bookViews>
    <workbookView xWindow="-32055" yWindow="75" windowWidth="5550" windowHeight="2550" tabRatio="947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3.8" sheetId="532" r:id="rId8"/>
    <sheet name="Сведения об изменении" sheetId="547" state="veryHidden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Дифференциация!$E$22:$E$28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ount_refusal">'Форма 3.8'!$G$13:$I$13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st">'Форма 3.8'!$2:$2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3.8'!$G:$G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_refusal">'Форма 3.8'!$G$9:$I$9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REESTR_VED!$B$2:$B$4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REESTR_MO!$A$2:$D$60</definedName>
    <definedName name="list_of_tariff">TEHSHEET!$I$2:$I$3</definedName>
    <definedName name="List00_checkFill">Титульный!$F$7:$F$42</definedName>
    <definedName name="List00_Fill">Титульный!$F$41</definedName>
    <definedName name="List00_Print">Титульный!$G$4:$K$6</definedName>
    <definedName name="List01_CheckC">'Форма 3.8'!$E$11:$I$17</definedName>
    <definedName name="List01_Name">'Форма 3.8'!$G$8:$I$8</definedName>
    <definedName name="List01_Num">'Форма 3.8'!$G$1:$I$1</definedName>
    <definedName name="List01_p1">'Форма 3.8'!$G$11:$I$11</definedName>
    <definedName name="List01_p2">'Форма 3.8'!$G$12:$I$12</definedName>
    <definedName name="List01_p3">'Форма 3.8'!$G$13:$I$13</definedName>
    <definedName name="List01_p4">'Форма 3.8'!$G$3:$I$3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Дифференциация!$X$20:$X$29</definedName>
    <definedName name="List07_CheckC">Дифференциация!$D$21:$M$28</definedName>
    <definedName name="List07_fieldMarker">Дифференциация!$Y$20:$Y$29</definedName>
    <definedName name="List07_Fill">Дифференциация!$D$30:$F$30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Дифференциация!$M$21:$M$28</definedName>
    <definedName name="note_ter">Дифференциация!$I$21:$I$28</definedName>
    <definedName name="num_of_cst">Титульный!$F$17</definedName>
    <definedName name="obj_List01_22">'Форма 3.8'!$G:$G</definedName>
    <definedName name="obj_List01_25">'Форма 3.8'!$H:$H</definedName>
    <definedName name="obj_List02_22">'Форма 1.0.1'!$8:$8</definedName>
    <definedName name="obj_List02_25">'Форма 1.0.1'!$20:$20</definedName>
    <definedName name="org">Титульный!$F$26</definedName>
    <definedName name="Org_Address">Титульный!$F$32:$F$32</definedName>
    <definedName name="ORG_END_DATE">TEHSHEET!$E$17</definedName>
    <definedName name="Org_main">Титульный!$F$33:$F$33</definedName>
    <definedName name="Org_otv_lico">Титульный!$F$36:$F$39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Дифференциация!$C$22:$C$29</definedName>
    <definedName name="pDelList07_04">Дифференциация!$G$22:$G$29</definedName>
    <definedName name="pDelList07_05">Дифференциация!$K$22:$K$29</definedName>
    <definedName name="pIns_Comm">Комментарии!$E$13</definedName>
    <definedName name="pIns_List01_1">'Форма 3.8'!$I$8</definedName>
    <definedName name="pIns_List01_2">'Форма 3.8'!$E$18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Дифференциация!$E$20:$E$29</definedName>
    <definedName name="pIns_List07_04">Дифференциация!$I$20:$I$29</definedName>
    <definedName name="pIns_List07_05">Дифференциация!$M$20:$M$29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REESTR_ORG!$A$2:$J$39</definedName>
    <definedName name="REESTR_VED_RANGE">REESTR_VED!$A$2:$B$4</definedName>
    <definedName name="REGION">TEHSHEET!$A$2:$A$87</definedName>
    <definedName name="region_name">Титульный!$F$7</definedName>
    <definedName name="ruk_fio">Титульный!$F$33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Дифференциация!$B$20:$B$29</definedName>
    <definedName name="Y_N_List07_02">Дифференциация!$F$20:$F$29</definedName>
    <definedName name="Y_N_List07_05">Дифференциация!$J$20:$J$29</definedName>
    <definedName name="year_list">TEHSHEET!$C$2:$C$9</definedName>
  </definedNames>
  <calcPr calcId="125725"/>
</workbook>
</file>

<file path=xl/calcChain.xml><?xml version="1.0" encoding="utf-8"?>
<calcChain xmlns="http://schemas.openxmlformats.org/spreadsheetml/2006/main">
  <c r="F28" i="569"/>
  <c r="D28"/>
  <c r="F24"/>
  <c r="F16"/>
  <c r="D16"/>
  <c r="F12"/>
  <c r="A8" i="553"/>
  <c r="A9"/>
  <c r="A10"/>
  <c r="A11"/>
  <c r="A12"/>
  <c r="A13"/>
  <c r="A14"/>
  <c r="H15" i="532"/>
  <c r="H10"/>
  <c r="A5" i="553"/>
  <c r="A6"/>
  <c r="A7"/>
  <c r="R14" i="566"/>
  <c r="R13"/>
  <c r="A4" i="553"/>
  <c r="R12" i="566"/>
  <c r="P12" a="1"/>
  <c r="P12" s="1"/>
  <c r="M14"/>
  <c r="M13"/>
  <c r="M12"/>
  <c r="P15" i="471" l="1" a="1"/>
  <c r="P15" s="1"/>
  <c r="B3" i="525"/>
  <c r="D4" i="556" l="1"/>
  <c r="B2" i="525"/>
  <c r="T3" i="205" l="1"/>
  <c r="D5" i="532" l="1"/>
  <c r="B5" i="525"/>
  <c r="A3" i="553" l="1"/>
  <c r="A2" l="1"/>
  <c r="M12" i="564" l="1"/>
  <c r="F54" i="471" l="1"/>
  <c r="D58" l="1"/>
  <c r="F58"/>
  <c r="D6" i="569" l="1"/>
  <c r="G15" i="532" l="1"/>
  <c r="R25" i="471" l="1"/>
  <c r="R20"/>
  <c r="R15"/>
  <c r="M25"/>
  <c r="M15"/>
  <c r="M20"/>
  <c r="M45" l="1"/>
  <c r="D17" i="205" l="1"/>
  <c r="E17"/>
  <c r="D8" i="431"/>
  <c r="D8" i="547"/>
  <c r="D6" i="532"/>
  <c r="G10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<sst xmlns="http://schemas.openxmlformats.org/spreadsheetml/2006/main" count="1062" uniqueCount="640">
  <si>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</si>
  <si>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</si>
  <si>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</si>
  <si>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</si>
  <si>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</si>
  <si>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</si>
  <si>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</si>
  <si>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</si>
  <si>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</si>
  <si>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</si>
  <si>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</si>
  <si>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</si>
  <si>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</si>
  <si>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</si>
  <si>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</si>
  <si>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</si>
  <si>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</si>
  <si>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</si>
  <si>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</si>
  <si>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</si>
  <si>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</si>
  <si>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</si>
  <si>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</si>
  <si>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</si>
  <si>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</si>
  <si>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</si>
  <si>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</si>
  <si>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</si>
  <si>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</si>
  <si>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</si>
  <si>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</si>
  <si>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</si>
  <si>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</si>
  <si>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</si>
  <si>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</si>
  <si>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</si>
  <si>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</si>
  <si>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</si>
  <si>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</si>
  <si>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</si>
  <si>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</si>
  <si>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</si>
  <si>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</si>
  <si>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</si>
  <si>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</si>
  <si>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</si>
  <si>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</si>
  <si>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</si>
  <si>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</si>
  <si>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</si>
  <si>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</si>
  <si>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</si>
  <si>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</si>
  <si>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</si>
  <si>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</si>
  <si>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</si>
  <si>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</si>
  <si>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</si>
  <si>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</si>
  <si>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</si>
  <si>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</si>
  <si>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</si>
  <si>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</si>
  <si>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</si>
  <si>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</si>
  <si>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</si>
  <si>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</si>
  <si>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</si>
  <si>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</si>
  <si>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</si>
  <si>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</si>
  <si>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</si>
  <si>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</si>
  <si>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</si>
  <si>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</si>
  <si>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</si>
  <si>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</si>
  <si>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</si>
  <si>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</si>
  <si>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</si>
  <si>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</si>
  <si>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</si>
  <si>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</si>
  <si>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</si>
  <si>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</si>
  <si>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</si>
  <si>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</si>
  <si>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</si>
  <si>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</si>
  <si>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</si>
  <si>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</si>
  <si>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</si>
  <si>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</si>
  <si>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</si>
  <si>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</si>
  <si>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</si>
  <si>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</si>
  <si>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</si>
  <si>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</si>
  <si>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</si>
  <si>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</si>
  <si>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</si>
  <si>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</si>
  <si>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</si>
  <si>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</si>
  <si>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</si>
  <si>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</si>
  <si>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</si>
  <si>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</si>
  <si>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</si>
  <si>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</si>
  <si>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</si>
  <si>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</si>
  <si>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</si>
  <si>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</si>
  <si>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</si>
  <si>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</si>
  <si>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</si>
  <si>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</si>
  <si>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</si>
  <si>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</si>
  <si>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</si>
  <si>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</si>
  <si>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</si>
  <si>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</si>
  <si>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</si>
  <si>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</si>
  <si>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</si>
  <si>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</si>
  <si>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</si>
  <si>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</si>
  <si>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</si>
  <si>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</si>
  <si>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</si>
  <si>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</si>
  <si>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</si>
  <si>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</si>
  <si>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</si>
  <si>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</si>
  <si>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</si>
  <si>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</si>
  <si>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</si>
  <si>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</si>
  <si>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</si>
  <si>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</si>
  <si>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</si>
  <si>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</si>
  <si>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</si>
  <si>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</si>
  <si>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</si>
  <si>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</si>
  <si>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</si>
  <si>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</si>
  <si>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</si>
  <si>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</si>
  <si>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</si>
  <si>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</si>
  <si>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</si>
  <si>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</si>
  <si>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</si>
  <si>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Количество поданных заявок</t>
  </si>
  <si>
    <t>Количество исполненных заявок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</si>
  <si>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</si>
  <si>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</si>
  <si>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</si>
  <si>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</si>
  <si>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</si>
  <si>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</si>
  <si>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</si>
  <si>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</si>
  <si>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</si>
  <si>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Количество заявок с решением об отказе в подключении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</si>
  <si>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</si>
  <si>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</si>
  <si>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</si>
  <si>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</si>
  <si>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</si>
  <si>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</si>
  <si>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</si>
  <si>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</si>
  <si>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</si>
  <si>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</si>
  <si>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</si>
  <si>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</si>
  <si>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</si>
  <si>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</si>
  <si>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</si>
  <si>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</si>
  <si>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</si>
  <si>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</si>
  <si>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</si>
  <si>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</si>
  <si>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</si>
  <si>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</si>
  <si>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</si>
  <si>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</si>
  <si>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</si>
  <si>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</si>
  <si>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</si>
  <si>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</si>
  <si>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</si>
  <si>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</si>
  <si>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</si>
  <si>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</si>
  <si>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</si>
  <si>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</si>
  <si>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</si>
  <si>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</si>
  <si>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</si>
  <si>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</si>
  <si>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</si>
  <si>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</si>
  <si>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</si>
  <si>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</si>
  <si>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</si>
  <si>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</si>
  <si>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</si>
  <si>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</si>
  <si>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</si>
  <si>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</si>
  <si>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</si>
  <si>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</si>
  <si>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</si>
  <si>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</si>
  <si>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</si>
  <si>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</si>
  <si>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</si>
  <si>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</si>
  <si>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</si>
  <si>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</si>
  <si>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</si>
  <si>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</si>
  <si>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</si>
  <si>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</si>
  <si>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</si>
  <si>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</si>
  <si>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</si>
  <si>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</si>
  <si>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</si>
  <si>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</si>
  <si>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</si>
  <si>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</si>
  <si>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</si>
  <si>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</si>
  <si>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</si>
  <si>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</si>
  <si>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</si>
  <si>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</si>
  <si>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</si>
  <si>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</si>
  <si>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</si>
  <si>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</si>
  <si>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</si>
  <si>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</si>
  <si>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Причины отказа в подключении</t>
  </si>
  <si>
    <t>ед</t>
  </si>
  <si>
    <t>5.0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</si>
  <si>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</si>
  <si>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</si>
  <si>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</si>
  <si>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</si>
  <si>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</si>
  <si>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</si>
  <si>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</si>
  <si>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</si>
  <si>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</si>
  <si>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</si>
  <si>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</si>
  <si>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</si>
  <si>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</si>
  <si>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</si>
  <si>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</si>
  <si>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</si>
  <si>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</si>
  <si>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</si>
  <si>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</si>
  <si>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</si>
  <si>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</si>
  <si>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</si>
  <si>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</si>
  <si>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</si>
  <si>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</si>
  <si>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</si>
  <si>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5.1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</si>
  <si>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</si>
  <si>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</si>
  <si>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</si>
  <si>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</si>
  <si>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</si>
  <si>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</si>
  <si>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</si>
  <si>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</si>
  <si>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</si>
  <si>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</si>
  <si>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</si>
  <si>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</si>
  <si>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</si>
  <si>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</si>
  <si>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</si>
  <si>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</si>
  <si>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</si>
  <si>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</si>
  <si>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</si>
  <si>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</si>
  <si>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</si>
  <si>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</si>
  <si>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</si>
  <si>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</si>
  <si>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</si>
  <si>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</si>
  <si>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</si>
  <si>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</si>
  <si>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</si>
  <si>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</si>
  <si>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</si>
  <si>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</si>
  <si>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</si>
  <si>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</si>
  <si>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</si>
  <si>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</si>
  <si>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</si>
  <si>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</si>
  <si>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</si>
  <si>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</si>
  <si>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</si>
  <si>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</si>
  <si>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</si>
  <si>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</si>
  <si>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</si>
  <si>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</si>
  <si>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</si>
  <si>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</si>
  <si>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</si>
  <si>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</si>
  <si>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</si>
  <si>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</si>
  <si>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</si>
  <si>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Резерв мощности централизованной системы водоотведения в течение квартала, в том числе:</t>
  </si>
  <si>
    <t>Указывается количество поданных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</si>
  <si>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исполненных заявок на подключение (технологическое присоединение) к централизованной системе водоотведения в течение отчетного квартала.</t>
  </si>
  <si>
    <t>Указывается количество заявок с решением об отказе о подключении (технологическому присоединению) к централизованной системе водоотведения в течение отчетного квартала.</t>
  </si>
  <si>
    <t>Указывается резерв мощности для централизованной системы водоотведения, тариф для которой не является отличным от тарифов других централизованных систем водоотведения регулируемой организации.
При использовании регулируемой организацией нескольких централизованных систем водоотведения информация о резерве мощности таких систем указывается в отношении каждой централизованной системы водоотведения в отдельных строках.</t>
  </si>
  <si>
    <t>Указывается резерв мощности централизованной системы водоотведения (совокупности централизованных систем водоотведения) в случае, если для них установлены одинаковые тарифы в сфере водоотведения.
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водоотведения, и если в отношении указанных систем устанавливаются различные тарифы в сфере водоотведения, то информация раскрывается отдельно по каждой централизованной системе водоотведения.</t>
  </si>
  <si>
    <t>Указывается текстовое описание причин принятия решения об отказе в подключении (технологическом присоединении) к централизованной системе водоотведения.
Не заполняется в случае, если решения об отказе в подключении (технологическом присоединении) в течение отчетного периода не принимались.</t>
  </si>
  <si>
    <t>Добавить централизованную систему водоотведения</t>
  </si>
  <si>
    <t>Форма 3.8</t>
  </si>
  <si>
    <t>FAS.JKH.OPEN.INFO.QUARTER.VO</t>
  </si>
  <si>
    <t>ВО</t>
  </si>
  <si>
    <t>VO</t>
  </si>
  <si>
    <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t>
  </si>
  <si>
    <t>Проверка доступных обновлений...</t>
  </si>
  <si>
    <t>Нет доступных обновлений для отчёта с кодом FAS.JKH.OPEN.INFO.QUARTER.VO!</t>
  </si>
  <si>
    <t>09.10.2019</t>
  </si>
  <si>
    <t>https://portal.eias.ru/Portal/DownloadPage.aspx?type=12&amp;guid=????????-????-????-????-????????????</t>
  </si>
  <si>
    <t>https://eias.fstrf.ru/disclo/get_file?p_guid=????????-????-????-????-????????????</t>
  </si>
  <si>
    <t>Водоотведение</t>
  </si>
  <si>
    <t>Транспортировка</t>
  </si>
  <si>
    <t>Подключение (технологическое присоединение) к централизованной системе водоотведения</t>
  </si>
  <si>
    <t>Тюменская область, Ямало-Ненецкий автономный округ, 629007, город Салехард, улица Свердлова дом 39, а/я 42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</si>
  <si>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</si>
  <si>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</si>
  <si>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</si>
  <si>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</si>
  <si>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</si>
  <si>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</si>
  <si>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</si>
  <si>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</si>
  <si>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2648</t>
  </si>
  <si>
    <t>26405782</t>
  </si>
  <si>
    <t>АО "Вынгапуровский тепловодоканал"</t>
  </si>
  <si>
    <t>8905045443</t>
  </si>
  <si>
    <t>890501001</t>
  </si>
  <si>
    <t>26361309</t>
  </si>
  <si>
    <t>АО "Салехардэнерго"</t>
  </si>
  <si>
    <t>8901030855</t>
  </si>
  <si>
    <t>890101001</t>
  </si>
  <si>
    <t>26539156</t>
  </si>
  <si>
    <t>АО "Уренгойгорводоканал"</t>
  </si>
  <si>
    <t>8904046652</t>
  </si>
  <si>
    <t>890401001</t>
  </si>
  <si>
    <t>26318629</t>
  </si>
  <si>
    <t>АО "Харп-Энерго-Газ"</t>
  </si>
  <si>
    <t>8901016850</t>
  </si>
  <si>
    <t>890801001</t>
  </si>
  <si>
    <t>26383121</t>
  </si>
  <si>
    <t>АО "Энерго-Газ-Ноябрьск"</t>
  </si>
  <si>
    <t>8905033649</t>
  </si>
  <si>
    <t>27664323</t>
  </si>
  <si>
    <t>АО "Ямалкоммунэнерго" филиал в Надымском районе</t>
  </si>
  <si>
    <t>8901025421</t>
  </si>
  <si>
    <t>890343001</t>
  </si>
  <si>
    <t>26-03-2012 00:00:00</t>
  </si>
  <si>
    <t>28507609</t>
  </si>
  <si>
    <t>АО "Ямалкоммунэнерго" филиал в Пуровском районе "Тепло"</t>
  </si>
  <si>
    <t>891101001</t>
  </si>
  <si>
    <t>24-04-2014 00:00:00</t>
  </si>
  <si>
    <t>28153479</t>
  </si>
  <si>
    <t>АО "Ямалкоммунэнерго" филиал в Тазовском районе</t>
  </si>
  <si>
    <t>891000354</t>
  </si>
  <si>
    <t>07-06-2013 00:00:00</t>
  </si>
  <si>
    <t>28137162</t>
  </si>
  <si>
    <t>АО "Ямалкоммунэнерго" филиал в г.Губкинский</t>
  </si>
  <si>
    <t>891143003</t>
  </si>
  <si>
    <t>28149145</t>
  </si>
  <si>
    <t>АО "Ямалкоммунэнерго" филиал в г.Муравленко "Тепло"</t>
  </si>
  <si>
    <t>890543001</t>
  </si>
  <si>
    <t>22-05-2013 00:00:00</t>
  </si>
  <si>
    <t>26405784</t>
  </si>
  <si>
    <t>Вынгапуровское ЛПУ МГ ООО "Газпром трансгаз Сургут"</t>
  </si>
  <si>
    <t>8617002073</t>
  </si>
  <si>
    <t>890503001</t>
  </si>
  <si>
    <t>26405813</t>
  </si>
  <si>
    <t>Губкинское ЛПУ МГ ООО "Газпром трансгаз Сургут"</t>
  </si>
  <si>
    <t>891103002</t>
  </si>
  <si>
    <t>26361337</t>
  </si>
  <si>
    <t>ЗАО "Спецтеплосервис"</t>
  </si>
  <si>
    <t>8908001677</t>
  </si>
  <si>
    <t>13-07-2004 00:00:00</t>
  </si>
  <si>
    <t>26405791</t>
  </si>
  <si>
    <t>Лонг-Юганское ЛПУ МГ ООО "Газпром трансгаз Югорск"</t>
  </si>
  <si>
    <t>8622000931</t>
  </si>
  <si>
    <t>890302002</t>
  </si>
  <si>
    <t>26524362</t>
  </si>
  <si>
    <t>МПП ЖКХ МО г. Лабытнанги "Ямал"</t>
  </si>
  <si>
    <t>8902009197</t>
  </si>
  <si>
    <t>890201001</t>
  </si>
  <si>
    <t>26361334</t>
  </si>
  <si>
    <t>МУП "Муравленковские коммунальные системы"</t>
  </si>
  <si>
    <t>8906006976</t>
  </si>
  <si>
    <t>890601001</t>
  </si>
  <si>
    <t>26405808</t>
  </si>
  <si>
    <t>МУП "Управление энергоснабжения и инженерных сетей"</t>
  </si>
  <si>
    <t>8903028065</t>
  </si>
  <si>
    <t>890301001</t>
  </si>
  <si>
    <t>26537588</t>
  </si>
  <si>
    <t>Надымский филиал ООО "Газпром энерго"</t>
  </si>
  <si>
    <t>7736186950</t>
  </si>
  <si>
    <t>890302001</t>
  </si>
  <si>
    <t>25-12-2005 00:00:00</t>
  </si>
  <si>
    <t>26539372</t>
  </si>
  <si>
    <t>Ново-Уренгойское ЛПУ МГ ООО "Газпром трансгаз Сургут"</t>
  </si>
  <si>
    <t>890403001</t>
  </si>
  <si>
    <t>26360366</t>
  </si>
  <si>
    <t>Ноябрьский филиал ОАО "Аэропорт Сургут"</t>
  </si>
  <si>
    <t>8602060523</t>
  </si>
  <si>
    <t>26361211</t>
  </si>
  <si>
    <t>ОАО "Аэропорт Сургут"</t>
  </si>
  <si>
    <t>860201001</t>
  </si>
  <si>
    <t>26361312</t>
  </si>
  <si>
    <t>ОАО "Тепло-Энергетик"</t>
  </si>
  <si>
    <t>8902010724</t>
  </si>
  <si>
    <t>26405779</t>
  </si>
  <si>
    <t>ООО "Газпром добыча Ямбург" Филиал "Ямбурское районное энергетическое управление"</t>
  </si>
  <si>
    <t>8904034777</t>
  </si>
  <si>
    <t>26576140</t>
  </si>
  <si>
    <t>ООО "Газпром трансгаз Сургут"</t>
  </si>
  <si>
    <t>997250001</t>
  </si>
  <si>
    <t>28046959</t>
  </si>
  <si>
    <t>ООО "ЛУКОЙЛ-ЭНЕРГОСЕТИ"</t>
  </si>
  <si>
    <t>5260230051</t>
  </si>
  <si>
    <t>770901001</t>
  </si>
  <si>
    <t>17-01-2013 00:00:00</t>
  </si>
  <si>
    <t>27664315</t>
  </si>
  <si>
    <t>ООО "НадымЖилКомсервис"</t>
  </si>
  <si>
    <t>8903031935</t>
  </si>
  <si>
    <t>26361332</t>
  </si>
  <si>
    <t>ООО "Ноябрьсктеплонефть"</t>
  </si>
  <si>
    <t>8905032483</t>
  </si>
  <si>
    <t>27989602</t>
  </si>
  <si>
    <t>ООО "Эффективная теплоэнергетика"</t>
  </si>
  <si>
    <t>8901021272</t>
  </si>
  <si>
    <t>745101001</t>
  </si>
  <si>
    <t>22-04-2008 00:00:00</t>
  </si>
  <si>
    <t>26361349</t>
  </si>
  <si>
    <t>ООО "Ямал-Энерго"</t>
  </si>
  <si>
    <t>8912002546</t>
  </si>
  <si>
    <t>891201001</t>
  </si>
  <si>
    <t>26405814</t>
  </si>
  <si>
    <t>ООО ЭК "Тепло-Водо-Электро-Сервис"</t>
  </si>
  <si>
    <t>8912002592</t>
  </si>
  <si>
    <t>26405792</t>
  </si>
  <si>
    <t>Приозерное ЛПУ МГ ООО "Газпром трансгаз Югорск"</t>
  </si>
  <si>
    <t>890302005</t>
  </si>
  <si>
    <t>26405812</t>
  </si>
  <si>
    <t>Пурпейское ЛПУ МГ ООО "Газпром трансгаз Сургут"</t>
  </si>
  <si>
    <t>891103001</t>
  </si>
  <si>
    <t>26360995</t>
  </si>
  <si>
    <t>Свердловская дирекция по тепловодоснабжению-структурное подразделение Центральной дирекции по тепловодоснабжению ОАО "РЖД"</t>
  </si>
  <si>
    <t>7708503727</t>
  </si>
  <si>
    <t>880231001</t>
  </si>
  <si>
    <t>26319119</t>
  </si>
  <si>
    <t>Управление "Ямалэнергогаз" ООО "Газпром добыча Надым"</t>
  </si>
  <si>
    <t>8903019871</t>
  </si>
  <si>
    <t>890303004</t>
  </si>
  <si>
    <t>26405743</t>
  </si>
  <si>
    <t>Уренгойский филиал ООО "Газпром энерго"</t>
  </si>
  <si>
    <t>890402001</t>
  </si>
  <si>
    <t>03-10-2005 00:00:00</t>
  </si>
  <si>
    <t>26522992</t>
  </si>
  <si>
    <t>Филиал "Уренгойская ГРЭС" АО "Интер РАО - Электрогенерация"</t>
  </si>
  <si>
    <t>7704784450</t>
  </si>
  <si>
    <t>890443001</t>
  </si>
  <si>
    <t>26405794</t>
  </si>
  <si>
    <t>Ягельное ЛПУ МГ ООО "Газпром трансгаз Югорск"</t>
  </si>
  <si>
    <t>890302008</t>
  </si>
  <si>
    <t>27806229</t>
  </si>
  <si>
    <t>филиал - Надымское нефтегазодобывающее управление ООО "Газпром Добыча Надым"</t>
  </si>
  <si>
    <t>890303005</t>
  </si>
  <si>
    <t>№</t>
  </si>
  <si>
    <t>Стратий Юрий Федорович</t>
  </si>
  <si>
    <t>Яминов Азат Даниялович</t>
  </si>
  <si>
    <t>инженер ПТО</t>
  </si>
  <si>
    <t>8(34922)5-44-81</t>
  </si>
  <si>
    <t>gruppatp@mail.ru</t>
  </si>
  <si>
    <t>09.10.2019 11:37:32</t>
  </si>
  <si>
    <t>Красноселькупский муниципальный район</t>
  </si>
  <si>
    <t>71913000</t>
  </si>
  <si>
    <t>Толькинское</t>
  </si>
  <si>
    <t>71913412</t>
  </si>
  <si>
    <t>село Красноселькуп</t>
  </si>
  <si>
    <t>71913406</t>
  </si>
  <si>
    <t>село Ратта</t>
  </si>
  <si>
    <t>71913403</t>
  </si>
  <si>
    <t>Надымский муниципальный район</t>
  </si>
  <si>
    <t>71916000</t>
  </si>
  <si>
    <t>Кутопьюганское</t>
  </si>
  <si>
    <t>71916402</t>
  </si>
  <si>
    <t>Межселенная территория Надымского муниципального района, кроме городских и сельских поселений, включающая п Ямбург</t>
  </si>
  <si>
    <t>71916701</t>
  </si>
  <si>
    <t>город Надым</t>
  </si>
  <si>
    <t>71916151</t>
  </si>
  <si>
    <t>поселок Заполярный</t>
  </si>
  <si>
    <t>71916153</t>
  </si>
  <si>
    <t>поселок Лонгъюган</t>
  </si>
  <si>
    <t>71916403</t>
  </si>
  <si>
    <t>поселок Пангоды</t>
  </si>
  <si>
    <t>71916156</t>
  </si>
  <si>
    <t>поселок Правохеттинский</t>
  </si>
  <si>
    <t>71916412</t>
  </si>
  <si>
    <t>поселок Приозерный</t>
  </si>
  <si>
    <t>71916414</t>
  </si>
  <si>
    <t>поселок Ягельный</t>
  </si>
  <si>
    <t>71916423</t>
  </si>
  <si>
    <t>село Ныда</t>
  </si>
  <si>
    <t>71916404</t>
  </si>
  <si>
    <t>Приуральский муниципальный район</t>
  </si>
  <si>
    <t>71918000</t>
  </si>
  <si>
    <t>Аксарковское</t>
  </si>
  <si>
    <t>71918403</t>
  </si>
  <si>
    <t>Белоярское</t>
  </si>
  <si>
    <t>71918418</t>
  </si>
  <si>
    <t>поселок Харп</t>
  </si>
  <si>
    <t>71918169</t>
  </si>
  <si>
    <t>село Катравож</t>
  </si>
  <si>
    <t>71918415</t>
  </si>
  <si>
    <t>Пуровский муниципальный район</t>
  </si>
  <si>
    <t>71920000</t>
  </si>
  <si>
    <t>Межселенная территория Пуровского муниципального района, кроме городских и сельских поселений, включающая с Толька</t>
  </si>
  <si>
    <t>71920701</t>
  </si>
  <si>
    <t>Пуровское</t>
  </si>
  <si>
    <t>71920408</t>
  </si>
  <si>
    <t>город Тарко-Сале</t>
  </si>
  <si>
    <t>71920105</t>
  </si>
  <si>
    <t>деревня Харампур</t>
  </si>
  <si>
    <t>71920418</t>
  </si>
  <si>
    <t>поселок Пурпе</t>
  </si>
  <si>
    <t>71920409</t>
  </si>
  <si>
    <t>поселок Уренгой</t>
  </si>
  <si>
    <t>71920159</t>
  </si>
  <si>
    <t>поселок Ханымей</t>
  </si>
  <si>
    <t>71920417</t>
  </si>
  <si>
    <t>село Самбург</t>
  </si>
  <si>
    <t>71920407</t>
  </si>
  <si>
    <t>село Халясавэй</t>
  </si>
  <si>
    <t>71920403</t>
  </si>
  <si>
    <t>Тазовский муниципальный район</t>
  </si>
  <si>
    <t>71923000</t>
  </si>
  <si>
    <t>Межселенная территория Тазовского муниципального района, кроме сельских поселений, включающая д Тадебя-Яха, д Тибей-Сале, д Матюй-Сале, д Юрибей</t>
  </si>
  <si>
    <t>71923701</t>
  </si>
  <si>
    <t>поселок Тазовский</t>
  </si>
  <si>
    <t>71923401</t>
  </si>
  <si>
    <t>село Антипаюта</t>
  </si>
  <si>
    <t>71923403</t>
  </si>
  <si>
    <t>село Газ-Сале</t>
  </si>
  <si>
    <t>71923405</t>
  </si>
  <si>
    <t>село Гыда</t>
  </si>
  <si>
    <t>71923406</t>
  </si>
  <si>
    <t>село Находка</t>
  </si>
  <si>
    <t>71923409</t>
  </si>
  <si>
    <t>Шурышкарский муниципальный район</t>
  </si>
  <si>
    <t>71926000</t>
  </si>
  <si>
    <t>Азовское</t>
  </si>
  <si>
    <t>71926403</t>
  </si>
  <si>
    <t>Горковское</t>
  </si>
  <si>
    <t>71926406</t>
  </si>
  <si>
    <t>Лопхаринское</t>
  </si>
  <si>
    <t>71926409</t>
  </si>
  <si>
    <t>Мужевское</t>
  </si>
  <si>
    <t>71926412</t>
  </si>
  <si>
    <t>Овгортское</t>
  </si>
  <si>
    <t>71926418</t>
  </si>
  <si>
    <t>Шурышкарское</t>
  </si>
  <si>
    <t>71926421</t>
  </si>
  <si>
    <t>село Питляр</t>
  </si>
  <si>
    <t>71926415</t>
  </si>
  <si>
    <t>Ямальский муниципальный район</t>
  </si>
  <si>
    <t>71928000</t>
  </si>
  <si>
    <t>Межселенная территория, кроме сельских поселений, включающая д Тамбей, д Порц-Яха</t>
  </si>
  <si>
    <t>71928701</t>
  </si>
  <si>
    <t>Мыс-Каменское</t>
  </si>
  <si>
    <t>71928404</t>
  </si>
  <si>
    <t>Яр-Салинское</t>
  </si>
  <si>
    <t>71928417</t>
  </si>
  <si>
    <t>село Новый Порт</t>
  </si>
  <si>
    <t>71928414</t>
  </si>
  <si>
    <t>село Панаевск</t>
  </si>
  <si>
    <t>71928405</t>
  </si>
  <si>
    <t>село Салемал</t>
  </si>
  <si>
    <t>71928410</t>
  </si>
  <si>
    <t>село Сеяха</t>
  </si>
  <si>
    <t>71928407</t>
  </si>
  <si>
    <t>город Губкинский</t>
  </si>
  <si>
    <t>71952000</t>
  </si>
  <si>
    <t>город Лабытнанги</t>
  </si>
  <si>
    <t>71953000</t>
  </si>
  <si>
    <t>город Муравленко</t>
  </si>
  <si>
    <t>71955000</t>
  </si>
  <si>
    <t>город Новый Уренгой</t>
  </si>
  <si>
    <t>71956000</t>
  </si>
  <si>
    <t>город Ноябрьск</t>
  </si>
  <si>
    <t>71958000</t>
  </si>
  <si>
    <t>город Салехард</t>
  </si>
  <si>
    <t>71951000</t>
  </si>
  <si>
    <t>МО_ОКТМО</t>
  </si>
  <si>
    <t>город Салехард, город Салехард (71951000);</t>
  </si>
  <si>
    <t>Вид деятельности:_x000D_
  - Водоотведение_x000D_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</si>
  <si>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Вид деятельности:_x000D_
  - Подключение (технологическое присоединение) к централизованной системе водоотведения_x000D_
_x000D_
Территория оказания услуг:_x000D_
  - без дифференциации_x000D_
_x000D_
Централизованная система водоотведения:_x000D_
  - наименование отсутствует</t>
  </si>
  <si>
    <t>наименование отсутствует</t>
  </si>
  <si>
    <t>город Салехард (71951000)</t>
  </si>
  <si>
    <t>Резерв мощности централизованной системы водоотведения в течение квартала:</t>
  </si>
</sst>
</file>

<file path=xl/styles.xml><?xml version="1.0" encoding="utf-8"?>
<styleSheet xmlns="http://schemas.openxmlformats.org/spreadsheetml/2006/main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2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5" fillId="51" borderId="0" applyNumberFormat="0" applyBorder="0" applyAlignment="0" applyProtection="0"/>
    <xf numFmtId="0" fontId="85" fillId="49" borderId="0" applyNumberFormat="0" applyBorder="0" applyAlignment="0" applyProtection="0"/>
    <xf numFmtId="0" fontId="85" fillId="47" borderId="0" applyNumberFormat="0" applyBorder="0" applyAlignment="0" applyProtection="0"/>
    <xf numFmtId="0" fontId="85" fillId="2" borderId="0" applyNumberFormat="0" applyBorder="0" applyAlignment="0" applyProtection="0"/>
    <xf numFmtId="0" fontId="85" fillId="51" borderId="0" applyNumberFormat="0" applyBorder="0" applyAlignment="0" applyProtection="0"/>
    <xf numFmtId="0" fontId="85" fillId="4" borderId="0" applyNumberFormat="0" applyBorder="0" applyAlignment="0" applyProtection="0"/>
    <xf numFmtId="0" fontId="86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7" fillId="53" borderId="55" applyNumberFormat="0">
      <alignment horizontal="center" vertical="center"/>
    </xf>
    <xf numFmtId="0" fontId="87" fillId="53" borderId="55" applyNumberFormat="0">
      <alignment horizontal="center" vertical="center"/>
    </xf>
    <xf numFmtId="0" fontId="85" fillId="51" borderId="0" applyNumberFormat="0" applyBorder="0" applyAlignment="0" applyProtection="0"/>
    <xf numFmtId="0" fontId="85" fillId="54" borderId="0" applyNumberFormat="0" applyBorder="0" applyAlignment="0" applyProtection="0"/>
    <xf numFmtId="0" fontId="85" fillId="55" borderId="0" applyNumberFormat="0" applyBorder="0" applyAlignment="0" applyProtection="0"/>
    <xf numFmtId="0" fontId="85" fillId="56" borderId="0" applyNumberFormat="0" applyBorder="0" applyAlignment="0" applyProtection="0"/>
    <xf numFmtId="0" fontId="85" fillId="51" borderId="0" applyNumberFormat="0" applyBorder="0" applyAlignment="0" applyProtection="0"/>
    <xf numFmtId="0" fontId="85" fillId="57" borderId="0" applyNumberFormat="0" applyBorder="0" applyAlignment="0" applyProtection="0"/>
    <xf numFmtId="0" fontId="88" fillId="46" borderId="56" applyNumberFormat="0" applyAlignment="0" applyProtection="0"/>
    <xf numFmtId="0" fontId="89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0" fillId="0" borderId="57" applyNumberFormat="0" applyFill="0" applyAlignment="0" applyProtection="0"/>
    <xf numFmtId="0" fontId="91" fillId="0" borderId="58" applyNumberFormat="0" applyFill="0" applyAlignment="0" applyProtection="0"/>
    <xf numFmtId="0" fontId="92" fillId="0" borderId="59" applyNumberFormat="0" applyFill="0" applyAlignment="0" applyProtection="0"/>
    <xf numFmtId="0" fontId="92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3" fillId="58" borderId="61" applyNumberFormat="0" applyAlignment="0" applyProtection="0"/>
    <xf numFmtId="0" fontId="94" fillId="0" borderId="0" applyNumberFormat="0" applyFill="0" applyBorder="0" applyAlignment="0" applyProtection="0"/>
    <xf numFmtId="0" fontId="95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6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7" fillId="60" borderId="0" applyNumberFormat="0" applyBorder="0" applyAlignment="0" applyProtection="0"/>
    <xf numFmtId="0" fontId="98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99" fillId="0" borderId="62" applyNumberFormat="0" applyFill="0" applyAlignment="0" applyProtection="0"/>
    <xf numFmtId="0" fontId="2" fillId="0" borderId="0"/>
    <xf numFmtId="0" fontId="100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1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496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" fillId="0" borderId="0" xfId="54" applyFont="1" applyFill="1" applyBorder="1" applyAlignment="1" applyProtection="1">
      <alignment horizontal="left" vertical="center" wrapText="1"/>
    </xf>
    <xf numFmtId="0" fontId="5" fillId="0" borderId="5" xfId="32" applyFont="1" applyFill="1" applyBorder="1" applyAlignment="1" applyProtection="1">
      <alignment horizontal="left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left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2" xfId="32" applyFont="1" applyFill="1" applyBorder="1" applyAlignment="1" applyProtection="1">
      <alignment horizontal="center" vertical="center" wrapText="1"/>
    </xf>
    <xf numFmtId="3" fontId="5" fillId="9" borderId="12" xfId="54" applyNumberFormat="1" applyFont="1" applyFill="1" applyBorder="1" applyAlignment="1" applyProtection="1">
      <alignment vertical="center" wrapText="1"/>
      <protection locked="0"/>
    </xf>
    <xf numFmtId="4" fontId="5" fillId="7" borderId="12" xfId="54" applyNumberFormat="1" applyFont="1" applyFill="1" applyBorder="1" applyAlignment="1" applyProtection="1">
      <alignment horizontal="right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4" fontId="5" fillId="5" borderId="12" xfId="54" applyNumberFormat="1" applyFont="1" applyFill="1" applyBorder="1" applyAlignment="1" applyProtection="1">
      <alignment horizontal="righ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32" fillId="0" borderId="27" xfId="52" applyNumberFormat="1" applyFont="1" applyFill="1" applyBorder="1" applyAlignment="1" applyProtection="1">
      <alignment horizontal="center" vertical="center" wrapText="1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vertical="top" wrapText="1"/>
    </xf>
    <xf numFmtId="49" fontId="5" fillId="9" borderId="5" xfId="54" applyNumberFormat="1" applyFont="1" applyFill="1" applyBorder="1" applyAlignment="1" applyProtection="1">
      <alignment horizontal="left" vertical="center" wrapText="1" indent="1"/>
      <protection locked="0"/>
    </xf>
    <xf numFmtId="49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0" fontId="5" fillId="0" borderId="53" xfId="0" applyNumberFormat="1" applyFont="1" applyBorder="1" applyAlignment="1" applyProtection="1">
      <alignment vertical="top" wrapText="1"/>
    </xf>
    <xf numFmtId="49" fontId="0" fillId="0" borderId="5" xfId="0" applyFont="1" applyBorder="1" applyAlignment="1">
      <alignment vertical="top" wrapText="1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49" fontId="5" fillId="0" borderId="0" xfId="104">
      <alignment vertical="top"/>
    </xf>
    <xf numFmtId="22" fontId="5" fillId="0" borderId="0" xfId="48" applyNumberFormat="1" applyFont="1" applyAlignment="1" applyProtection="1">
      <alignment horizontal="left" vertical="center" wrapText="1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0" fontId="14" fillId="0" borderId="0" xfId="47" applyFont="1" applyFill="1" applyBorder="1" applyAlignment="1" applyProtection="1">
      <alignment vertical="top" wrapText="1"/>
    </xf>
    <xf numFmtId="49" fontId="50" fillId="0" borderId="0" xfId="27" applyNumberFormat="1" applyBorder="1" applyAlignment="1" applyProtection="1">
      <alignment vertical="center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0" borderId="15" xfId="35" applyNumberFormat="1" applyFont="1" applyFill="1" applyBorder="1" applyAlignment="1" applyProtection="1">
      <alignment horizontal="left" vertical="center" wrapText="1" indent="1"/>
    </xf>
    <xf numFmtId="0" fontId="54" fillId="0" borderId="22" xfId="35" applyNumberFormat="1" applyFont="1" applyFill="1" applyBorder="1" applyAlignment="1" applyProtection="1">
      <alignment horizontal="left" vertical="center" wrapText="1" inden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18</xdr:row>
      <xdr:rowOff>152400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40</xdr:row>
      <xdr:rowOff>47625</xdr:rowOff>
    </xdr:from>
    <xdr:to>
      <xdr:col>6</xdr:col>
      <xdr:colOff>1</xdr:colOff>
      <xdr:row>40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29</xdr:row>
      <xdr:rowOff>104775</xdr:rowOff>
    </xdr:from>
    <xdr:to>
      <xdr:col>5</xdr:col>
      <xdr:colOff>247650</xdr:colOff>
      <xdr:row>29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285750</xdr:colOff>
      <xdr:row>4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=""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odProv">
    <tabColor rgb="FFFFCC99"/>
  </sheetPr>
  <dimension ref="A1"/>
  <sheetViews>
    <sheetView workbookViewId="0"/>
  </sheetViews>
  <sheetFormatPr defaultRowHeight="11.25"/>
  <cols>
    <col min="1" max="16384" width="9.140625" style="37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Instruction"/>
  <dimension ref="A1:AG94"/>
  <sheetViews>
    <sheetView showGridLines="0" zoomScaleNormal="100" workbookViewId="0"/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388" t="str">
        <f>"Код шаблона: " &amp; GetCode()</f>
        <v>Код шаблона: FAS.JKH.OPEN.INFO.QUARTER.VO</v>
      </c>
      <c r="C2" s="388"/>
      <c r="D2" s="388"/>
      <c r="E2" s="388"/>
      <c r="F2" s="388"/>
      <c r="G2" s="388"/>
      <c r="V2" s="110"/>
    </row>
    <row r="3" spans="1:27" ht="18" customHeight="1">
      <c r="B3" s="389" t="str">
        <f>"Версия " &amp; Getversion()</f>
        <v>Версия 1.0.1</v>
      </c>
      <c r="C3" s="389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390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2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384" t="s">
        <v>224</v>
      </c>
      <c r="F7" s="384"/>
      <c r="G7" s="384"/>
      <c r="H7" s="384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4"/>
      <c r="U7" s="384"/>
      <c r="V7" s="384"/>
      <c r="W7" s="384"/>
      <c r="X7" s="384"/>
      <c r="Y7" s="114"/>
    </row>
    <row r="8" spans="1:27" ht="15" customHeight="1">
      <c r="A8" s="110"/>
      <c r="B8" s="123"/>
      <c r="C8" s="124"/>
      <c r="D8" s="125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114"/>
    </row>
    <row r="9" spans="1:27" ht="15" customHeight="1">
      <c r="A9" s="110"/>
      <c r="B9" s="123"/>
      <c r="C9" s="124"/>
      <c r="D9" s="125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  <c r="P9" s="384"/>
      <c r="Q9" s="384"/>
      <c r="R9" s="384"/>
      <c r="S9" s="384"/>
      <c r="T9" s="384"/>
      <c r="U9" s="384"/>
      <c r="V9" s="384"/>
      <c r="W9" s="384"/>
      <c r="X9" s="384"/>
      <c r="Y9" s="114"/>
    </row>
    <row r="10" spans="1:27" ht="10.5" customHeight="1">
      <c r="A10" s="110"/>
      <c r="B10" s="123"/>
      <c r="C10" s="124"/>
      <c r="D10" s="125"/>
      <c r="E10" s="384"/>
      <c r="F10" s="384"/>
      <c r="G10" s="384"/>
      <c r="H10" s="384"/>
      <c r="I10" s="384"/>
      <c r="J10" s="384"/>
      <c r="K10" s="384"/>
      <c r="L10" s="384"/>
      <c r="M10" s="384"/>
      <c r="N10" s="384"/>
      <c r="O10" s="384"/>
      <c r="P10" s="384"/>
      <c r="Q10" s="384"/>
      <c r="R10" s="384"/>
      <c r="S10" s="384"/>
      <c r="T10" s="384"/>
      <c r="U10" s="384"/>
      <c r="V10" s="384"/>
      <c r="W10" s="384"/>
      <c r="X10" s="384"/>
      <c r="Y10" s="114"/>
    </row>
    <row r="11" spans="1:27" ht="27" customHeight="1">
      <c r="A11" s="110"/>
      <c r="B11" s="123"/>
      <c r="C11" s="124"/>
      <c r="D11" s="125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114"/>
    </row>
    <row r="12" spans="1:27" ht="12" customHeight="1">
      <c r="A12" s="110"/>
      <c r="B12" s="123"/>
      <c r="C12" s="124"/>
      <c r="D12" s="125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  <c r="P12" s="384"/>
      <c r="Q12" s="384"/>
      <c r="R12" s="384"/>
      <c r="S12" s="384"/>
      <c r="T12" s="384"/>
      <c r="U12" s="384"/>
      <c r="V12" s="384"/>
      <c r="W12" s="384"/>
      <c r="X12" s="384"/>
      <c r="Y12" s="114"/>
    </row>
    <row r="13" spans="1:27" ht="38.25" customHeight="1">
      <c r="A13" s="110"/>
      <c r="B13" s="123"/>
      <c r="C13" s="124"/>
      <c r="D13" s="125"/>
      <c r="E13" s="384"/>
      <c r="F13" s="384"/>
      <c r="G13" s="384"/>
      <c r="H13" s="384"/>
      <c r="I13" s="384"/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115"/>
    </row>
    <row r="14" spans="1:27" ht="15" customHeight="1">
      <c r="A14" s="110"/>
      <c r="B14" s="123"/>
      <c r="C14" s="124"/>
      <c r="D14" s="125"/>
      <c r="E14" s="384"/>
      <c r="F14" s="384"/>
      <c r="G14" s="384"/>
      <c r="H14" s="384"/>
      <c r="I14" s="384"/>
      <c r="J14" s="384"/>
      <c r="K14" s="384"/>
      <c r="L14" s="384"/>
      <c r="M14" s="384"/>
      <c r="N14" s="384"/>
      <c r="O14" s="384"/>
      <c r="P14" s="384"/>
      <c r="Q14" s="384"/>
      <c r="R14" s="384"/>
      <c r="S14" s="384"/>
      <c r="T14" s="384"/>
      <c r="U14" s="384"/>
      <c r="V14" s="384"/>
      <c r="W14" s="384"/>
      <c r="X14" s="384"/>
      <c r="Y14" s="114"/>
    </row>
    <row r="15" spans="1:27" ht="15">
      <c r="A15" s="110"/>
      <c r="B15" s="123"/>
      <c r="C15" s="124"/>
      <c r="D15" s="125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  <c r="P15" s="384"/>
      <c r="Q15" s="384"/>
      <c r="R15" s="384"/>
      <c r="S15" s="384"/>
      <c r="T15" s="384"/>
      <c r="U15" s="384"/>
      <c r="V15" s="384"/>
      <c r="W15" s="384"/>
      <c r="X15" s="384"/>
      <c r="Y15" s="114"/>
    </row>
    <row r="16" spans="1:27" ht="15">
      <c r="A16" s="110"/>
      <c r="B16" s="123"/>
      <c r="C16" s="124"/>
      <c r="D16" s="125"/>
      <c r="E16" s="384"/>
      <c r="F16" s="384"/>
      <c r="G16" s="384"/>
      <c r="H16" s="384"/>
      <c r="I16" s="384"/>
      <c r="J16" s="384"/>
      <c r="K16" s="384"/>
      <c r="L16" s="384"/>
      <c r="M16" s="384"/>
      <c r="N16" s="384"/>
      <c r="O16" s="384"/>
      <c r="P16" s="384"/>
      <c r="Q16" s="384"/>
      <c r="R16" s="384"/>
      <c r="S16" s="384"/>
      <c r="T16" s="384"/>
      <c r="U16" s="384"/>
      <c r="V16" s="384"/>
      <c r="W16" s="384"/>
      <c r="X16" s="384"/>
      <c r="Y16" s="114"/>
    </row>
    <row r="17" spans="1:25" ht="15" customHeight="1">
      <c r="A17" s="110"/>
      <c r="B17" s="123"/>
      <c r="C17" s="124"/>
      <c r="D17" s="125"/>
      <c r="E17" s="384"/>
      <c r="F17" s="384"/>
      <c r="G17" s="384"/>
      <c r="H17" s="384"/>
      <c r="I17" s="384"/>
      <c r="J17" s="384"/>
      <c r="K17" s="384"/>
      <c r="L17" s="384"/>
      <c r="M17" s="384"/>
      <c r="N17" s="384"/>
      <c r="O17" s="384"/>
      <c r="P17" s="384"/>
      <c r="Q17" s="384"/>
      <c r="R17" s="384"/>
      <c r="S17" s="384"/>
      <c r="T17" s="384"/>
      <c r="U17" s="384"/>
      <c r="V17" s="384"/>
      <c r="W17" s="384"/>
      <c r="X17" s="384"/>
      <c r="Y17" s="114"/>
    </row>
    <row r="18" spans="1:25" ht="15">
      <c r="A18" s="110"/>
      <c r="B18" s="123"/>
      <c r="C18" s="124"/>
      <c r="D18" s="125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  <c r="X18" s="384"/>
      <c r="Y18" s="114"/>
    </row>
    <row r="19" spans="1:25" ht="23.45" customHeight="1">
      <c r="A19" s="110"/>
      <c r="B19" s="123"/>
      <c r="C19" s="124"/>
      <c r="D19" s="126"/>
      <c r="E19" s="384"/>
      <c r="F19" s="384"/>
      <c r="G19" s="384"/>
      <c r="H19" s="384"/>
      <c r="I19" s="384"/>
      <c r="J19" s="384"/>
      <c r="K19" s="384"/>
      <c r="L19" s="384"/>
      <c r="M19" s="384"/>
      <c r="N19" s="384"/>
      <c r="O19" s="384"/>
      <c r="P19" s="384"/>
      <c r="Q19" s="384"/>
      <c r="R19" s="384"/>
      <c r="S19" s="384"/>
      <c r="T19" s="384"/>
      <c r="U19" s="384"/>
      <c r="V19" s="384"/>
      <c r="W19" s="384"/>
      <c r="X19" s="384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386" t="s">
        <v>70</v>
      </c>
      <c r="G21" s="387"/>
      <c r="H21" s="387"/>
      <c r="I21" s="387"/>
      <c r="J21" s="387"/>
      <c r="K21" s="387"/>
      <c r="L21" s="387"/>
      <c r="M21" s="387"/>
      <c r="N21" s="125"/>
      <c r="O21" s="137" t="s">
        <v>66</v>
      </c>
      <c r="P21" s="393" t="s">
        <v>67</v>
      </c>
      <c r="Q21" s="394"/>
      <c r="R21" s="394"/>
      <c r="S21" s="394"/>
      <c r="T21" s="394"/>
      <c r="U21" s="394"/>
      <c r="V21" s="394"/>
      <c r="W21" s="394"/>
      <c r="X21" s="394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386" t="s">
        <v>69</v>
      </c>
      <c r="G22" s="387"/>
      <c r="H22" s="387"/>
      <c r="I22" s="387"/>
      <c r="J22" s="387"/>
      <c r="K22" s="387"/>
      <c r="L22" s="387"/>
      <c r="M22" s="387"/>
      <c r="N22" s="125"/>
      <c r="O22" s="138" t="s">
        <v>66</v>
      </c>
      <c r="P22" s="393" t="s">
        <v>225</v>
      </c>
      <c r="Q22" s="394"/>
      <c r="R22" s="394"/>
      <c r="S22" s="394"/>
      <c r="T22" s="394"/>
      <c r="U22" s="394"/>
      <c r="V22" s="394"/>
      <c r="W22" s="394"/>
      <c r="X22" s="394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385"/>
      <c r="Q23" s="385"/>
      <c r="R23" s="385"/>
      <c r="S23" s="385"/>
      <c r="T23" s="385"/>
      <c r="U23" s="385"/>
      <c r="V23" s="385"/>
      <c r="W23" s="385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384" t="s">
        <v>130</v>
      </c>
      <c r="F35" s="384"/>
      <c r="G35" s="384"/>
      <c r="H35" s="384"/>
      <c r="I35" s="384"/>
      <c r="J35" s="384"/>
      <c r="K35" s="384"/>
      <c r="L35" s="384"/>
      <c r="M35" s="384"/>
      <c r="N35" s="384"/>
      <c r="O35" s="384"/>
      <c r="P35" s="384"/>
      <c r="Q35" s="384"/>
      <c r="R35" s="384"/>
      <c r="S35" s="384"/>
      <c r="T35" s="384"/>
      <c r="U35" s="384"/>
      <c r="V35" s="384"/>
      <c r="W35" s="384"/>
      <c r="X35" s="384"/>
      <c r="Y35" s="114"/>
    </row>
    <row r="36" spans="1:25" ht="38.25" hidden="1" customHeight="1">
      <c r="A36" s="110"/>
      <c r="B36" s="123"/>
      <c r="C36" s="124"/>
      <c r="D36" s="128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  <c r="P36" s="384"/>
      <c r="Q36" s="384"/>
      <c r="R36" s="384"/>
      <c r="S36" s="384"/>
      <c r="T36" s="384"/>
      <c r="U36" s="384"/>
      <c r="V36" s="384"/>
      <c r="W36" s="384"/>
      <c r="X36" s="384"/>
      <c r="Y36" s="114"/>
    </row>
    <row r="37" spans="1:25" ht="9.75" hidden="1" customHeight="1">
      <c r="A37" s="110"/>
      <c r="B37" s="123"/>
      <c r="C37" s="124"/>
      <c r="D37" s="128"/>
      <c r="E37" s="384"/>
      <c r="F37" s="384"/>
      <c r="G37" s="384"/>
      <c r="H37" s="384"/>
      <c r="I37" s="384"/>
      <c r="J37" s="384"/>
      <c r="K37" s="384"/>
      <c r="L37" s="384"/>
      <c r="M37" s="384"/>
      <c r="N37" s="384"/>
      <c r="O37" s="384"/>
      <c r="P37" s="384"/>
      <c r="Q37" s="384"/>
      <c r="R37" s="384"/>
      <c r="S37" s="384"/>
      <c r="T37" s="384"/>
      <c r="U37" s="384"/>
      <c r="V37" s="384"/>
      <c r="W37" s="384"/>
      <c r="X37" s="384"/>
      <c r="Y37" s="114"/>
    </row>
    <row r="38" spans="1:25" ht="51" hidden="1" customHeight="1">
      <c r="A38" s="110"/>
      <c r="B38" s="123"/>
      <c r="C38" s="124"/>
      <c r="D38" s="128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  <c r="P38" s="384"/>
      <c r="Q38" s="384"/>
      <c r="R38" s="384"/>
      <c r="S38" s="384"/>
      <c r="T38" s="384"/>
      <c r="U38" s="384"/>
      <c r="V38" s="384"/>
      <c r="W38" s="384"/>
      <c r="X38" s="384"/>
      <c r="Y38" s="114"/>
    </row>
    <row r="39" spans="1:25" ht="15" hidden="1" customHeight="1">
      <c r="A39" s="110"/>
      <c r="B39" s="123"/>
      <c r="C39" s="124"/>
      <c r="D39" s="128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  <c r="P39" s="384"/>
      <c r="Q39" s="384"/>
      <c r="R39" s="384"/>
      <c r="S39" s="384"/>
      <c r="T39" s="384"/>
      <c r="U39" s="384"/>
      <c r="V39" s="384"/>
      <c r="W39" s="384"/>
      <c r="X39" s="384"/>
      <c r="Y39" s="114"/>
    </row>
    <row r="40" spans="1:25" ht="12" hidden="1" customHeight="1">
      <c r="A40" s="110"/>
      <c r="B40" s="123"/>
      <c r="C40" s="124"/>
      <c r="D40" s="128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114"/>
    </row>
    <row r="41" spans="1:25" ht="15.95" hidden="1" customHeight="1">
      <c r="A41" s="110"/>
      <c r="B41" s="123"/>
      <c r="C41" s="124"/>
      <c r="D41" s="128"/>
      <c r="E41" s="396"/>
      <c r="F41" s="396"/>
      <c r="G41" s="396"/>
      <c r="H41" s="396"/>
      <c r="I41" s="396"/>
      <c r="J41" s="396"/>
      <c r="K41" s="396"/>
      <c r="L41" s="396"/>
      <c r="M41" s="396"/>
      <c r="N41" s="396"/>
      <c r="O41" s="396"/>
      <c r="P41" s="396"/>
      <c r="Q41" s="396"/>
      <c r="R41" s="396"/>
      <c r="S41" s="396"/>
      <c r="T41" s="396"/>
      <c r="U41" s="396"/>
      <c r="V41" s="396"/>
      <c r="W41" s="396"/>
      <c r="X41" s="396"/>
      <c r="Y41" s="114"/>
    </row>
    <row r="42" spans="1:25" ht="15.95" hidden="1" customHeight="1">
      <c r="A42" s="110"/>
      <c r="B42" s="123"/>
      <c r="C42" s="124"/>
      <c r="D42" s="128"/>
      <c r="E42" s="396"/>
      <c r="F42" s="396"/>
      <c r="G42" s="396"/>
      <c r="H42" s="396"/>
      <c r="I42" s="396"/>
      <c r="J42" s="396"/>
      <c r="K42" s="396"/>
      <c r="L42" s="396"/>
      <c r="M42" s="396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114"/>
    </row>
    <row r="43" spans="1:25" ht="15.95" hidden="1" customHeight="1">
      <c r="A43" s="110"/>
      <c r="B43" s="123"/>
      <c r="C43" s="124"/>
      <c r="D43" s="128"/>
      <c r="E43" s="396"/>
      <c r="F43" s="396"/>
      <c r="G43" s="396"/>
      <c r="H43" s="396"/>
      <c r="I43" s="396"/>
      <c r="J43" s="396"/>
      <c r="K43" s="396"/>
      <c r="L43" s="396"/>
      <c r="M43" s="396"/>
      <c r="N43" s="396"/>
      <c r="O43" s="396"/>
      <c r="P43" s="396"/>
      <c r="Q43" s="396"/>
      <c r="R43" s="396"/>
      <c r="S43" s="396"/>
      <c r="T43" s="396"/>
      <c r="U43" s="396"/>
      <c r="V43" s="396"/>
      <c r="W43" s="396"/>
      <c r="X43" s="396"/>
      <c r="Y43" s="114"/>
    </row>
    <row r="44" spans="1:25" ht="15.95" hidden="1" customHeight="1">
      <c r="A44" s="110"/>
      <c r="B44" s="123"/>
      <c r="C44" s="124"/>
      <c r="D44" s="126"/>
      <c r="E44" s="396"/>
      <c r="F44" s="396"/>
      <c r="G44" s="396"/>
      <c r="H44" s="396"/>
      <c r="I44" s="396"/>
      <c r="J44" s="396"/>
      <c r="K44" s="396"/>
      <c r="L44" s="396"/>
      <c r="M44" s="396"/>
      <c r="N44" s="396"/>
      <c r="O44" s="396"/>
      <c r="P44" s="396"/>
      <c r="Q44" s="396"/>
      <c r="R44" s="396"/>
      <c r="S44" s="396"/>
      <c r="T44" s="396"/>
      <c r="U44" s="396"/>
      <c r="V44" s="396"/>
      <c r="W44" s="396"/>
      <c r="X44" s="396"/>
      <c r="Y44" s="114"/>
    </row>
    <row r="45" spans="1:25" ht="18" hidden="1" customHeight="1">
      <c r="A45" s="110"/>
      <c r="B45" s="123"/>
      <c r="C45" s="124"/>
      <c r="D45" s="126"/>
      <c r="E45" s="396"/>
      <c r="F45" s="396"/>
      <c r="G45" s="396"/>
      <c r="H45" s="396"/>
      <c r="I45" s="396"/>
      <c r="J45" s="396"/>
      <c r="K45" s="396"/>
      <c r="L45" s="396"/>
      <c r="M45" s="396"/>
      <c r="N45" s="396"/>
      <c r="O45" s="396"/>
      <c r="P45" s="396"/>
      <c r="Q45" s="396"/>
      <c r="R45" s="396"/>
      <c r="S45" s="396"/>
      <c r="T45" s="396"/>
      <c r="U45" s="396"/>
      <c r="V45" s="396"/>
      <c r="W45" s="396"/>
      <c r="X45" s="396"/>
      <c r="Y45" s="114"/>
    </row>
    <row r="46" spans="1:25" ht="24" hidden="1" customHeight="1">
      <c r="A46" s="110"/>
      <c r="B46" s="123"/>
      <c r="C46" s="124"/>
      <c r="D46" s="128"/>
      <c r="E46" s="384" t="s">
        <v>65</v>
      </c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  <c r="X46" s="384"/>
      <c r="Y46" s="114"/>
    </row>
    <row r="47" spans="1:25" ht="37.5" hidden="1" customHeight="1">
      <c r="A47" s="110"/>
      <c r="B47" s="123"/>
      <c r="C47" s="124"/>
      <c r="D47" s="128"/>
      <c r="E47" s="384"/>
      <c r="F47" s="384"/>
      <c r="G47" s="384"/>
      <c r="H47" s="384"/>
      <c r="I47" s="384"/>
      <c r="J47" s="384"/>
      <c r="K47" s="384"/>
      <c r="L47" s="384"/>
      <c r="M47" s="384"/>
      <c r="N47" s="384"/>
      <c r="O47" s="384"/>
      <c r="P47" s="384"/>
      <c r="Q47" s="384"/>
      <c r="R47" s="384"/>
      <c r="S47" s="384"/>
      <c r="T47" s="384"/>
      <c r="U47" s="384"/>
      <c r="V47" s="384"/>
      <c r="W47" s="384"/>
      <c r="X47" s="384"/>
      <c r="Y47" s="114"/>
    </row>
    <row r="48" spans="1:25" ht="24" hidden="1" customHeight="1">
      <c r="A48" s="110"/>
      <c r="B48" s="123"/>
      <c r="C48" s="124"/>
      <c r="D48" s="128"/>
      <c r="E48" s="384"/>
      <c r="F48" s="384"/>
      <c r="G48" s="384"/>
      <c r="H48" s="384"/>
      <c r="I48" s="384"/>
      <c r="J48" s="384"/>
      <c r="K48" s="384"/>
      <c r="L48" s="384"/>
      <c r="M48" s="384"/>
      <c r="N48" s="384"/>
      <c r="O48" s="384"/>
      <c r="P48" s="384"/>
      <c r="Q48" s="384"/>
      <c r="R48" s="384"/>
      <c r="S48" s="384"/>
      <c r="T48" s="384"/>
      <c r="U48" s="384"/>
      <c r="V48" s="384"/>
      <c r="W48" s="384"/>
      <c r="X48" s="384"/>
      <c r="Y48" s="114"/>
    </row>
    <row r="49" spans="1:25" ht="51" hidden="1" customHeight="1">
      <c r="A49" s="110"/>
      <c r="B49" s="123"/>
      <c r="C49" s="124"/>
      <c r="D49" s="128"/>
      <c r="E49" s="384"/>
      <c r="F49" s="384"/>
      <c r="G49" s="384"/>
      <c r="H49" s="384"/>
      <c r="I49" s="384"/>
      <c r="J49" s="384"/>
      <c r="K49" s="384"/>
      <c r="L49" s="384"/>
      <c r="M49" s="384"/>
      <c r="N49" s="384"/>
      <c r="O49" s="384"/>
      <c r="P49" s="384"/>
      <c r="Q49" s="384"/>
      <c r="R49" s="384"/>
      <c r="S49" s="384"/>
      <c r="T49" s="384"/>
      <c r="U49" s="384"/>
      <c r="V49" s="384"/>
      <c r="W49" s="384"/>
      <c r="X49" s="384"/>
      <c r="Y49" s="114"/>
    </row>
    <row r="50" spans="1:25" ht="12" hidden="1" customHeight="1">
      <c r="A50" s="110"/>
      <c r="B50" s="123"/>
      <c r="C50" s="124"/>
      <c r="D50" s="128"/>
      <c r="E50" s="384"/>
      <c r="F50" s="384"/>
      <c r="G50" s="384"/>
      <c r="H50" s="384"/>
      <c r="I50" s="384"/>
      <c r="J50" s="384"/>
      <c r="K50" s="384"/>
      <c r="L50" s="384"/>
      <c r="M50" s="384"/>
      <c r="N50" s="384"/>
      <c r="O50" s="384"/>
      <c r="P50" s="384"/>
      <c r="Q50" s="384"/>
      <c r="R50" s="384"/>
      <c r="S50" s="384"/>
      <c r="T50" s="384"/>
      <c r="U50" s="384"/>
      <c r="V50" s="384"/>
      <c r="W50" s="384"/>
      <c r="X50" s="384"/>
      <c r="Y50" s="114"/>
    </row>
    <row r="51" spans="1:25" ht="12" hidden="1" customHeight="1">
      <c r="A51" s="110"/>
      <c r="B51" s="123"/>
      <c r="C51" s="124"/>
      <c r="D51" s="128"/>
      <c r="E51" s="384"/>
      <c r="F51" s="384"/>
      <c r="G51" s="384"/>
      <c r="H51" s="384"/>
      <c r="I51" s="384"/>
      <c r="J51" s="384"/>
      <c r="K51" s="384"/>
      <c r="L51" s="384"/>
      <c r="M51" s="384"/>
      <c r="N51" s="384"/>
      <c r="O51" s="384"/>
      <c r="P51" s="384"/>
      <c r="Q51" s="384"/>
      <c r="R51" s="384"/>
      <c r="S51" s="384"/>
      <c r="T51" s="384"/>
      <c r="U51" s="384"/>
      <c r="V51" s="384"/>
      <c r="W51" s="384"/>
      <c r="X51" s="384"/>
      <c r="Y51" s="114"/>
    </row>
    <row r="52" spans="1:25" ht="12" hidden="1" customHeight="1">
      <c r="A52" s="110"/>
      <c r="B52" s="123"/>
      <c r="C52" s="124"/>
      <c r="D52" s="128"/>
      <c r="E52" s="384"/>
      <c r="F52" s="384"/>
      <c r="G52" s="384"/>
      <c r="H52" s="384"/>
      <c r="I52" s="384"/>
      <c r="J52" s="384"/>
      <c r="K52" s="384"/>
      <c r="L52" s="384"/>
      <c r="M52" s="384"/>
      <c r="N52" s="384"/>
      <c r="O52" s="384"/>
      <c r="P52" s="384"/>
      <c r="Q52" s="384"/>
      <c r="R52" s="384"/>
      <c r="S52" s="384"/>
      <c r="T52" s="384"/>
      <c r="U52" s="384"/>
      <c r="V52" s="384"/>
      <c r="W52" s="384"/>
      <c r="X52" s="384"/>
      <c r="Y52" s="114"/>
    </row>
    <row r="53" spans="1:25" ht="12" hidden="1" customHeight="1">
      <c r="A53" s="110"/>
      <c r="B53" s="123"/>
      <c r="C53" s="124"/>
      <c r="D53" s="128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84"/>
      <c r="P53" s="384"/>
      <c r="Q53" s="384"/>
      <c r="R53" s="384"/>
      <c r="S53" s="384"/>
      <c r="T53" s="384"/>
      <c r="U53" s="384"/>
      <c r="V53" s="384"/>
      <c r="W53" s="384"/>
      <c r="X53" s="384"/>
      <c r="Y53" s="114"/>
    </row>
    <row r="54" spans="1:25" ht="12" hidden="1" customHeight="1">
      <c r="A54" s="110"/>
      <c r="B54" s="123"/>
      <c r="C54" s="124"/>
      <c r="D54" s="128"/>
      <c r="E54" s="384"/>
      <c r="F54" s="384"/>
      <c r="G54" s="384"/>
      <c r="H54" s="384"/>
      <c r="I54" s="384"/>
      <c r="J54" s="384"/>
      <c r="K54" s="384"/>
      <c r="L54" s="384"/>
      <c r="M54" s="384"/>
      <c r="N54" s="384"/>
      <c r="O54" s="384"/>
      <c r="P54" s="384"/>
      <c r="Q54" s="384"/>
      <c r="R54" s="384"/>
      <c r="S54" s="384"/>
      <c r="T54" s="384"/>
      <c r="U54" s="384"/>
      <c r="V54" s="384"/>
      <c r="W54" s="384"/>
      <c r="X54" s="384"/>
      <c r="Y54" s="114"/>
    </row>
    <row r="55" spans="1:25" ht="12" hidden="1" customHeight="1">
      <c r="A55" s="110"/>
      <c r="B55" s="123"/>
      <c r="C55" s="124"/>
      <c r="D55" s="128"/>
      <c r="E55" s="384"/>
      <c r="F55" s="384"/>
      <c r="G55" s="384"/>
      <c r="H55" s="384"/>
      <c r="I55" s="384"/>
      <c r="J55" s="384"/>
      <c r="K55" s="384"/>
      <c r="L55" s="384"/>
      <c r="M55" s="384"/>
      <c r="N55" s="384"/>
      <c r="O55" s="384"/>
      <c r="P55" s="384"/>
      <c r="Q55" s="384"/>
      <c r="R55" s="384"/>
      <c r="S55" s="384"/>
      <c r="T55" s="384"/>
      <c r="U55" s="384"/>
      <c r="V55" s="384"/>
      <c r="W55" s="384"/>
      <c r="X55" s="384"/>
      <c r="Y55" s="114"/>
    </row>
    <row r="56" spans="1:25" ht="12" hidden="1" customHeight="1">
      <c r="A56" s="110"/>
      <c r="B56" s="123"/>
      <c r="C56" s="124"/>
      <c r="D56" s="126"/>
      <c r="E56" s="384"/>
      <c r="F56" s="384"/>
      <c r="G56" s="384"/>
      <c r="H56" s="384"/>
      <c r="I56" s="384"/>
      <c r="J56" s="384"/>
      <c r="K56" s="384"/>
      <c r="L56" s="384"/>
      <c r="M56" s="384"/>
      <c r="N56" s="384"/>
      <c r="O56" s="384"/>
      <c r="P56" s="384"/>
      <c r="Q56" s="384"/>
      <c r="R56" s="384"/>
      <c r="S56" s="384"/>
      <c r="T56" s="384"/>
      <c r="U56" s="384"/>
      <c r="V56" s="384"/>
      <c r="W56" s="384"/>
      <c r="X56" s="384"/>
      <c r="Y56" s="114"/>
    </row>
    <row r="57" spans="1:25" ht="11.1" hidden="1" customHeight="1">
      <c r="A57" s="110"/>
      <c r="B57" s="123"/>
      <c r="C57" s="124"/>
      <c r="D57" s="126"/>
      <c r="E57" s="384"/>
      <c r="F57" s="384"/>
      <c r="G57" s="384"/>
      <c r="H57" s="384"/>
      <c r="I57" s="384"/>
      <c r="J57" s="384"/>
      <c r="K57" s="384"/>
      <c r="L57" s="384"/>
      <c r="M57" s="384"/>
      <c r="N57" s="384"/>
      <c r="O57" s="384"/>
      <c r="P57" s="384"/>
      <c r="Q57" s="384"/>
      <c r="R57" s="384"/>
      <c r="S57" s="384"/>
      <c r="T57" s="384"/>
      <c r="U57" s="384"/>
      <c r="V57" s="384"/>
      <c r="W57" s="384"/>
      <c r="X57" s="384"/>
      <c r="Y57" s="114"/>
    </row>
    <row r="58" spans="1:25" ht="15" hidden="1" customHeight="1">
      <c r="A58" s="110"/>
      <c r="B58" s="123"/>
      <c r="C58" s="124"/>
      <c r="D58" s="128"/>
      <c r="E58" s="404" t="s">
        <v>226</v>
      </c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255"/>
      <c r="W58" s="255"/>
      <c r="X58" s="255"/>
      <c r="Y58" s="114"/>
    </row>
    <row r="59" spans="1:25" ht="15" hidden="1" customHeight="1">
      <c r="A59" s="110"/>
      <c r="B59" s="123"/>
      <c r="C59" s="124"/>
      <c r="D59" s="128"/>
      <c r="E59" s="398"/>
      <c r="F59" s="398"/>
      <c r="G59" s="398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114"/>
    </row>
    <row r="60" spans="1:25" ht="15" hidden="1" customHeight="1">
      <c r="A60" s="110"/>
      <c r="B60" s="123"/>
      <c r="C60" s="124"/>
      <c r="D60" s="128"/>
      <c r="E60" s="400"/>
      <c r="F60" s="401"/>
      <c r="G60" s="402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405"/>
      <c r="I61" s="405"/>
      <c r="J61" s="405"/>
      <c r="K61" s="405"/>
      <c r="L61" s="405"/>
      <c r="M61" s="405"/>
      <c r="N61" s="405"/>
      <c r="O61" s="405"/>
      <c r="P61" s="405"/>
      <c r="Q61" s="405"/>
      <c r="R61" s="405"/>
      <c r="S61" s="405"/>
      <c r="T61" s="405"/>
      <c r="U61" s="405"/>
      <c r="V61" s="405"/>
      <c r="W61" s="405"/>
      <c r="X61" s="405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4" t="s">
        <v>227</v>
      </c>
      <c r="F70" s="404"/>
      <c r="G70" s="404"/>
      <c r="H70" s="404"/>
      <c r="I70" s="404"/>
      <c r="J70" s="404"/>
      <c r="K70" s="404"/>
      <c r="L70" s="404"/>
      <c r="M70" s="404"/>
      <c r="N70" s="404"/>
      <c r="O70" s="404"/>
      <c r="P70" s="404"/>
      <c r="Q70" s="404"/>
      <c r="R70" s="404"/>
      <c r="S70" s="404"/>
      <c r="T70" s="404"/>
      <c r="U70" s="253"/>
      <c r="V70" s="253"/>
      <c r="W70" s="253"/>
      <c r="X70" s="253"/>
      <c r="Y70" s="114"/>
    </row>
    <row r="71" spans="1:25" ht="15" hidden="1">
      <c r="A71" s="110"/>
      <c r="B71" s="123"/>
      <c r="C71" s="124"/>
      <c r="D71" s="128"/>
      <c r="E71" s="404" t="s">
        <v>228</v>
      </c>
      <c r="F71" s="404"/>
      <c r="G71" s="404"/>
      <c r="H71" s="404"/>
      <c r="I71" s="404"/>
      <c r="J71" s="404"/>
      <c r="K71" s="404"/>
      <c r="L71" s="404"/>
      <c r="M71" s="404"/>
      <c r="N71" s="404"/>
      <c r="O71" s="404"/>
      <c r="P71" s="404"/>
      <c r="Q71" s="404"/>
      <c r="R71" s="404"/>
      <c r="S71" s="404"/>
      <c r="T71" s="404"/>
      <c r="U71" s="254"/>
      <c r="V71" s="254"/>
      <c r="W71" s="254"/>
      <c r="X71" s="254"/>
      <c r="Y71" s="114"/>
    </row>
    <row r="72" spans="1:25" ht="27" hidden="1" customHeight="1">
      <c r="A72" s="110"/>
      <c r="B72" s="123"/>
      <c r="C72" s="124"/>
      <c r="D72" s="128"/>
      <c r="E72" s="129"/>
      <c r="F72" s="403"/>
      <c r="G72" s="403"/>
      <c r="H72" s="403"/>
      <c r="I72" s="403"/>
      <c r="J72" s="403"/>
      <c r="K72" s="403"/>
      <c r="L72" s="403"/>
      <c r="M72" s="403"/>
      <c r="N72" s="403"/>
      <c r="O72" s="403"/>
      <c r="P72" s="403"/>
      <c r="Q72" s="403"/>
      <c r="R72" s="403"/>
      <c r="S72" s="403"/>
      <c r="T72" s="403"/>
      <c r="U72" s="403"/>
      <c r="V72" s="403"/>
      <c r="W72" s="403"/>
      <c r="X72" s="403"/>
      <c r="Y72" s="114"/>
    </row>
    <row r="73" spans="1:25" ht="52.5" hidden="1" customHeight="1">
      <c r="A73" s="110"/>
      <c r="B73" s="123"/>
      <c r="C73" s="124"/>
      <c r="D73" s="128"/>
      <c r="E73" s="129"/>
      <c r="F73" s="403"/>
      <c r="G73" s="403"/>
      <c r="H73" s="403"/>
      <c r="I73" s="403"/>
      <c r="J73" s="403"/>
      <c r="K73" s="403"/>
      <c r="L73" s="403"/>
      <c r="M73" s="403"/>
      <c r="N73" s="403"/>
      <c r="O73" s="403"/>
      <c r="P73" s="403"/>
      <c r="Q73" s="403"/>
      <c r="R73" s="403"/>
      <c r="S73" s="403"/>
      <c r="T73" s="403"/>
      <c r="U73" s="403"/>
      <c r="V73" s="403"/>
      <c r="W73" s="403"/>
      <c r="X73" s="403"/>
      <c r="Y73" s="114"/>
    </row>
    <row r="74" spans="1:25" ht="8.1" hidden="1" customHeight="1">
      <c r="A74" s="110"/>
      <c r="B74" s="123"/>
      <c r="C74" s="124"/>
      <c r="D74" s="128"/>
      <c r="E74" s="129"/>
      <c r="F74" s="407"/>
      <c r="G74" s="407"/>
      <c r="H74" s="407"/>
      <c r="I74" s="407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114"/>
    </row>
    <row r="75" spans="1:25" ht="14.25" hidden="1" customHeight="1">
      <c r="A75" s="110"/>
      <c r="B75" s="123"/>
      <c r="C75" s="124"/>
      <c r="D75" s="12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114"/>
    </row>
    <row r="76" spans="1:25" ht="34.5" hidden="1" customHeight="1">
      <c r="A76" s="110"/>
      <c r="B76" s="123"/>
      <c r="C76" s="124"/>
      <c r="D76" s="128"/>
      <c r="E76" s="409"/>
      <c r="F76" s="409"/>
      <c r="G76" s="409"/>
      <c r="H76" s="409"/>
      <c r="I76" s="409"/>
      <c r="J76" s="409"/>
      <c r="K76" s="409"/>
      <c r="L76" s="409"/>
      <c r="M76" s="409"/>
      <c r="N76" s="409"/>
      <c r="O76" s="409"/>
      <c r="P76" s="409"/>
      <c r="Q76" s="409"/>
      <c r="R76" s="409"/>
      <c r="S76" s="409"/>
      <c r="T76" s="409"/>
      <c r="U76" s="409"/>
      <c r="V76" s="409"/>
      <c r="W76" s="409"/>
      <c r="X76" s="409"/>
      <c r="Y76" s="114"/>
    </row>
    <row r="77" spans="1:25" ht="23.1" hidden="1" customHeight="1">
      <c r="A77" s="110"/>
      <c r="B77" s="123"/>
      <c r="C77" s="124"/>
      <c r="D77" s="128"/>
      <c r="E77" s="409"/>
      <c r="F77" s="409"/>
      <c r="G77" s="409"/>
      <c r="H77" s="409"/>
      <c r="I77" s="409"/>
      <c r="J77" s="409"/>
      <c r="K77" s="409"/>
      <c r="L77" s="409"/>
      <c r="M77" s="409"/>
      <c r="N77" s="409"/>
      <c r="O77" s="409"/>
      <c r="P77" s="409"/>
      <c r="Q77" s="409"/>
      <c r="R77" s="409"/>
      <c r="S77" s="409"/>
      <c r="T77" s="409"/>
      <c r="U77" s="409"/>
      <c r="V77" s="409"/>
      <c r="W77" s="409"/>
      <c r="X77" s="409"/>
      <c r="Y77" s="114"/>
    </row>
    <row r="78" spans="1:25" ht="42.75" hidden="1" customHeight="1">
      <c r="A78" s="110"/>
      <c r="B78" s="123"/>
      <c r="C78" s="124"/>
      <c r="D78" s="128"/>
      <c r="E78" s="409"/>
      <c r="F78" s="409"/>
      <c r="G78" s="409"/>
      <c r="H78" s="409"/>
      <c r="I78" s="409"/>
      <c r="J78" s="409"/>
      <c r="K78" s="409"/>
      <c r="L78" s="409"/>
      <c r="M78" s="409"/>
      <c r="N78" s="409"/>
      <c r="O78" s="409"/>
      <c r="P78" s="409"/>
      <c r="Q78" s="409"/>
      <c r="R78" s="409"/>
      <c r="S78" s="409"/>
      <c r="T78" s="409"/>
      <c r="U78" s="409"/>
      <c r="V78" s="409"/>
      <c r="W78" s="409"/>
      <c r="X78" s="409"/>
      <c r="Y78" s="114"/>
    </row>
    <row r="79" spans="1:25" ht="25.5" hidden="1" customHeight="1">
      <c r="A79" s="110"/>
      <c r="B79" s="123"/>
      <c r="C79" s="124"/>
      <c r="D79" s="128"/>
      <c r="E79" s="406" t="s">
        <v>64</v>
      </c>
      <c r="F79" s="406"/>
      <c r="G79" s="406"/>
      <c r="H79" s="406"/>
      <c r="I79" s="406"/>
      <c r="J79" s="406"/>
      <c r="K79" s="406"/>
      <c r="L79" s="406"/>
      <c r="M79" s="406"/>
      <c r="N79" s="406"/>
      <c r="O79" s="406"/>
      <c r="P79" s="406"/>
      <c r="Q79" s="406"/>
      <c r="R79" s="406"/>
      <c r="S79" s="406"/>
      <c r="T79" s="406"/>
      <c r="U79" s="406"/>
      <c r="V79" s="406"/>
      <c r="W79" s="406"/>
      <c r="X79" s="406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7" t="s">
        <v>63</v>
      </c>
      <c r="G81" s="397"/>
      <c r="H81" s="397"/>
      <c r="I81" s="397"/>
      <c r="J81" s="397"/>
      <c r="K81" s="397"/>
      <c r="L81" s="397"/>
      <c r="M81" s="397"/>
      <c r="N81" s="397"/>
      <c r="O81" s="397"/>
      <c r="P81" s="397"/>
      <c r="Q81" s="397"/>
      <c r="R81" s="397"/>
      <c r="S81" s="397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7" t="s">
        <v>62</v>
      </c>
      <c r="G83" s="397"/>
      <c r="H83" s="397"/>
      <c r="I83" s="397"/>
      <c r="J83" s="397"/>
      <c r="K83" s="397"/>
      <c r="L83" s="397"/>
      <c r="M83" s="397"/>
      <c r="N83" s="397"/>
      <c r="O83" s="397"/>
      <c r="P83" s="397"/>
      <c r="Q83" s="397"/>
      <c r="R83" s="397"/>
      <c r="S83" s="397"/>
      <c r="T83" s="397"/>
      <c r="U83" s="397"/>
      <c r="V83" s="397"/>
      <c r="W83" s="397"/>
      <c r="X83" s="397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 leftLabels="1"/>
  <mergeCells count="30"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QUARTER_VO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modUpdTemplLogger">
    <tabColor indexed="24"/>
  </sheetPr>
  <dimension ref="A1:D9"/>
  <sheetViews>
    <sheetView showGridLines="0" zoomScaleNormal="100" workbookViewId="0"/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0">
        <v>43747.356203703705</v>
      </c>
      <c r="B2" s="6" t="s">
        <v>350</v>
      </c>
      <c r="C2" s="6" t="s">
        <v>223</v>
      </c>
    </row>
    <row r="3" spans="1:4">
      <c r="A3" s="380">
        <v>43747.356226851851</v>
      </c>
      <c r="B3" s="6" t="s">
        <v>351</v>
      </c>
      <c r="C3" s="6" t="s">
        <v>223</v>
      </c>
    </row>
    <row r="4" spans="1:4">
      <c r="A4" s="380">
        <v>43747.356365740743</v>
      </c>
      <c r="B4" s="6" t="s">
        <v>350</v>
      </c>
      <c r="C4" s="6" t="s">
        <v>223</v>
      </c>
    </row>
    <row r="5" spans="1:4">
      <c r="A5" s="380">
        <v>43747.356377314813</v>
      </c>
      <c r="B5" s="6" t="s">
        <v>351</v>
      </c>
      <c r="C5" s="6" t="s">
        <v>223</v>
      </c>
    </row>
    <row r="6" spans="1:4">
      <c r="A6" s="380">
        <v>43747.357708333337</v>
      </c>
      <c r="B6" s="6" t="s">
        <v>350</v>
      </c>
      <c r="C6" s="6" t="s">
        <v>223</v>
      </c>
    </row>
    <row r="7" spans="1:4">
      <c r="A7" s="380">
        <v>43747.357719907406</v>
      </c>
      <c r="B7" s="6" t="s">
        <v>351</v>
      </c>
      <c r="C7" s="6" t="s">
        <v>223</v>
      </c>
    </row>
    <row r="8" spans="1:4">
      <c r="A8" s="380">
        <v>43747.359398148146</v>
      </c>
      <c r="B8" s="6" t="s">
        <v>350</v>
      </c>
      <c r="C8" s="6" t="s">
        <v>223</v>
      </c>
    </row>
    <row r="9" spans="1:4">
      <c r="A9" s="380">
        <v>43747.359409722223</v>
      </c>
      <c r="B9" s="6" t="s">
        <v>351</v>
      </c>
      <c r="C9" s="6" t="s">
        <v>223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00"/>
  <dimension ref="A1:Q42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7"/>
    <col min="18" max="16384" width="9.140625" style="13"/>
  </cols>
  <sheetData>
    <row r="1" spans="1:17" s="12" customFormat="1" ht="13.5" hidden="1" customHeight="1">
      <c r="A1" s="10"/>
      <c r="B1" s="11"/>
      <c r="F1" s="12">
        <v>26361309</v>
      </c>
      <c r="G1" s="100"/>
      <c r="I1" s="101"/>
      <c r="Q1" s="235"/>
    </row>
    <row r="2" spans="1:17" s="12" customFormat="1" ht="12" hidden="1" customHeight="1">
      <c r="A2" s="10"/>
      <c r="B2" s="11"/>
      <c r="G2" s="100"/>
      <c r="I2" s="101"/>
      <c r="Q2" s="235"/>
    </row>
    <row r="3" spans="1:17" s="90" customFormat="1" hidden="1">
      <c r="A3" s="12"/>
      <c r="B3" s="11"/>
      <c r="C3" s="89"/>
      <c r="G3" s="102"/>
      <c r="I3" s="101"/>
      <c r="Q3" s="236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6"/>
    </row>
    <row r="5" spans="1:17" s="90" customFormat="1" ht="39.950000000000003" customHeight="1">
      <c r="A5" s="12"/>
      <c r="B5" s="11"/>
      <c r="C5" s="89"/>
      <c r="D5" s="91"/>
      <c r="E5" s="410" t="s">
        <v>349</v>
      </c>
      <c r="F5" s="410"/>
      <c r="G5" s="104"/>
      <c r="I5" s="101"/>
      <c r="Q5" s="236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327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6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6"/>
    </row>
    <row r="11" spans="1:17" ht="33.75">
      <c r="D11" s="91"/>
      <c r="E11" s="92" t="s">
        <v>231</v>
      </c>
      <c r="F11" s="381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6"/>
    </row>
    <row r="13" spans="1:17" ht="19.5" customHeight="1">
      <c r="A13" s="93"/>
      <c r="D13" s="94"/>
      <c r="E13" s="95" t="s">
        <v>156</v>
      </c>
      <c r="F13" s="261" t="s">
        <v>229</v>
      </c>
      <c r="G13" s="106"/>
    </row>
    <row r="14" spans="1:17" ht="22.5" hidden="1">
      <c r="A14" s="93"/>
      <c r="D14" s="94"/>
      <c r="E14" s="95" t="s">
        <v>120</v>
      </c>
      <c r="F14" s="356" t="s">
        <v>352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6"/>
    </row>
    <row r="16" spans="1:17" ht="33.75" hidden="1" customHeight="1">
      <c r="A16" s="93"/>
      <c r="D16" s="94"/>
      <c r="E16" s="152" t="s">
        <v>157</v>
      </c>
      <c r="F16" s="202"/>
      <c r="G16" s="106"/>
    </row>
    <row r="17" spans="1:17" ht="33.75" hidden="1" customHeight="1">
      <c r="A17" s="93"/>
      <c r="D17" s="94"/>
      <c r="E17" s="152" t="s">
        <v>158</v>
      </c>
      <c r="F17" s="203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6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6"/>
    </row>
    <row r="20" spans="1:17" ht="19.5" customHeight="1">
      <c r="A20" s="93"/>
      <c r="C20" s="252">
        <v>2019</v>
      </c>
      <c r="D20" s="94"/>
      <c r="E20" s="92" t="s">
        <v>115</v>
      </c>
      <c r="F20" s="219">
        <v>2019</v>
      </c>
      <c r="G20" s="106"/>
    </row>
    <row r="21" spans="1:17" ht="19.5" customHeight="1">
      <c r="A21" s="93"/>
      <c r="C21" s="252" t="s">
        <v>59</v>
      </c>
      <c r="D21" s="94"/>
      <c r="E21" s="92" t="s">
        <v>114</v>
      </c>
      <c r="F21" s="219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6"/>
    </row>
    <row r="23" spans="1:17" ht="33.75" customHeight="1">
      <c r="D23" s="91"/>
      <c r="E23" s="95" t="s">
        <v>27</v>
      </c>
      <c r="F23" s="381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6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6"/>
    </row>
    <row r="26" spans="1:17">
      <c r="C26" s="96"/>
      <c r="D26" s="94"/>
      <c r="E26" s="98" t="s">
        <v>333</v>
      </c>
      <c r="F26" s="46" t="s">
        <v>373</v>
      </c>
      <c r="G26" s="107"/>
    </row>
    <row r="27" spans="1:17" ht="19.5" hidden="1" customHeight="1">
      <c r="C27" s="96"/>
      <c r="D27" s="94"/>
      <c r="E27" s="98" t="s">
        <v>334</v>
      </c>
      <c r="F27" s="47"/>
      <c r="G27" s="107"/>
    </row>
    <row r="28" spans="1:17">
      <c r="C28" s="96"/>
      <c r="D28" s="94"/>
      <c r="E28" s="97" t="s">
        <v>4</v>
      </c>
      <c r="F28" s="46" t="s">
        <v>374</v>
      </c>
      <c r="G28" s="107"/>
    </row>
    <row r="29" spans="1:17">
      <c r="C29" s="96"/>
      <c r="D29" s="94"/>
      <c r="E29" s="97" t="s">
        <v>5</v>
      </c>
      <c r="F29" s="46" t="s">
        <v>375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6"/>
    </row>
    <row r="32" spans="1:17" ht="19.5" customHeight="1">
      <c r="A32" s="15"/>
      <c r="B32" s="16"/>
      <c r="D32" s="41"/>
      <c r="E32" s="99" t="s">
        <v>101</v>
      </c>
      <c r="F32" s="52" t="s">
        <v>358</v>
      </c>
      <c r="G32" s="106"/>
    </row>
    <row r="33" spans="1:17" ht="19.5" customHeight="1">
      <c r="A33" s="15"/>
      <c r="B33" s="16"/>
      <c r="D33" s="41"/>
      <c r="E33" s="99" t="s">
        <v>108</v>
      </c>
      <c r="F33" s="52" t="s">
        <v>509</v>
      </c>
      <c r="G33" s="106"/>
    </row>
    <row r="34" spans="1:17" s="90" customFormat="1" ht="3" customHeight="1">
      <c r="A34" s="15"/>
      <c r="B34" s="16"/>
      <c r="C34" s="89"/>
      <c r="D34" s="41"/>
      <c r="E34" s="99"/>
      <c r="F34" s="99"/>
      <c r="G34" s="106"/>
      <c r="I34" s="101"/>
      <c r="Q34" s="236"/>
    </row>
    <row r="35" spans="1:17" s="90" customFormat="1" ht="19.5" customHeight="1">
      <c r="A35" s="12"/>
      <c r="B35" s="11"/>
      <c r="C35" s="89"/>
      <c r="E35" s="55"/>
      <c r="F35" s="106" t="s">
        <v>205</v>
      </c>
      <c r="G35" s="102"/>
      <c r="I35" s="101"/>
      <c r="Q35" s="236"/>
    </row>
    <row r="36" spans="1:17" ht="19.5" customHeight="1">
      <c r="E36" s="99" t="s">
        <v>21</v>
      </c>
      <c r="F36" s="52" t="s">
        <v>510</v>
      </c>
    </row>
    <row r="37" spans="1:17" ht="19.5" customHeight="1">
      <c r="E37" s="99" t="s">
        <v>22</v>
      </c>
      <c r="F37" s="52" t="s">
        <v>511</v>
      </c>
    </row>
    <row r="38" spans="1:17" ht="19.5" customHeight="1">
      <c r="E38" s="99" t="s">
        <v>28</v>
      </c>
      <c r="F38" s="52" t="s">
        <v>512</v>
      </c>
    </row>
    <row r="39" spans="1:17" ht="19.5" customHeight="1">
      <c r="E39" s="99" t="s">
        <v>23</v>
      </c>
      <c r="F39" s="52" t="s">
        <v>513</v>
      </c>
    </row>
    <row r="40" spans="1:17" ht="3" customHeight="1">
      <c r="E40" s="99"/>
      <c r="F40" s="41"/>
    </row>
    <row r="41" spans="1:17" ht="30" customHeight="1">
      <c r="E41" s="99"/>
      <c r="F41" s="41"/>
    </row>
    <row r="42" spans="1:17" ht="9.9499999999999993" customHeight="1"/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 F36:F3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09">
    <pageSetUpPr fitToPage="1"/>
  </sheetPr>
  <dimension ref="A1:IV22"/>
  <sheetViews>
    <sheetView showGridLines="0" topLeftCell="C3" zoomScaleNormal="100" workbookViewId="0">
      <selection activeCell="G31" sqref="F31:G31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304" hidden="1" customWidth="1"/>
    <col min="14" max="16" width="9.140625" style="304" hidden="1" customWidth="1"/>
    <col min="17" max="17" width="25.7109375" style="305" hidden="1" customWidth="1"/>
    <col min="18" max="18" width="14.42578125" style="304" hidden="1" customWidth="1"/>
    <col min="19" max="22" width="9.140625" style="306"/>
    <col min="23" max="16384" width="9.140625" style="18"/>
  </cols>
  <sheetData>
    <row r="1" spans="1:256" s="295" customFormat="1" ht="16.5" hidden="1" customHeight="1">
      <c r="C1" s="296"/>
      <c r="H1" s="296"/>
      <c r="I1" s="296"/>
      <c r="J1" s="296"/>
      <c r="K1" s="296" t="s">
        <v>151</v>
      </c>
      <c r="L1" s="297" t="s">
        <v>142</v>
      </c>
      <c r="M1" s="298" t="s">
        <v>150</v>
      </c>
      <c r="N1" s="298"/>
      <c r="O1" s="298"/>
      <c r="P1" s="298"/>
      <c r="Q1" s="299"/>
      <c r="R1" s="298"/>
      <c r="S1" s="298"/>
      <c r="T1" s="298"/>
      <c r="U1" s="298"/>
      <c r="V1" s="298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  <c r="FW1" s="297"/>
      <c r="FX1" s="297"/>
      <c r="FY1" s="297"/>
      <c r="FZ1" s="297"/>
      <c r="GA1" s="297"/>
      <c r="GB1" s="297"/>
      <c r="GC1" s="297"/>
      <c r="GD1" s="297"/>
      <c r="GE1" s="297"/>
      <c r="GF1" s="297"/>
      <c r="GG1" s="297"/>
      <c r="GH1" s="297"/>
      <c r="GI1" s="297"/>
      <c r="GJ1" s="297"/>
      <c r="GK1" s="297"/>
      <c r="GL1" s="297"/>
      <c r="GM1" s="297"/>
      <c r="GN1" s="297"/>
      <c r="GO1" s="297"/>
      <c r="GP1" s="297"/>
      <c r="GQ1" s="297"/>
      <c r="GR1" s="297"/>
      <c r="GS1" s="297"/>
      <c r="GT1" s="297"/>
      <c r="GU1" s="297"/>
      <c r="GV1" s="297"/>
      <c r="GW1" s="297"/>
      <c r="GX1" s="297"/>
      <c r="GY1" s="297"/>
      <c r="GZ1" s="297"/>
      <c r="HA1" s="297"/>
      <c r="HB1" s="297"/>
      <c r="HC1" s="297"/>
      <c r="HD1" s="297"/>
      <c r="HE1" s="297"/>
      <c r="HF1" s="297"/>
      <c r="HG1" s="297"/>
      <c r="HH1" s="297"/>
      <c r="HI1" s="297"/>
      <c r="HJ1" s="297"/>
      <c r="HK1" s="297"/>
      <c r="HL1" s="297"/>
      <c r="HM1" s="297"/>
      <c r="HN1" s="297"/>
      <c r="HO1" s="297"/>
      <c r="HP1" s="297"/>
      <c r="HQ1" s="297"/>
      <c r="HR1" s="297"/>
      <c r="HS1" s="297"/>
      <c r="HT1" s="297"/>
      <c r="HU1" s="297"/>
      <c r="HV1" s="297"/>
      <c r="HW1" s="297"/>
      <c r="HX1" s="297"/>
      <c r="HY1" s="297"/>
      <c r="HZ1" s="297"/>
      <c r="IA1" s="297"/>
      <c r="IB1" s="297"/>
      <c r="IC1" s="297"/>
      <c r="ID1" s="297"/>
      <c r="IE1" s="297"/>
      <c r="IF1" s="297"/>
      <c r="IG1" s="297"/>
      <c r="IH1" s="297"/>
      <c r="II1" s="297"/>
      <c r="IJ1" s="297"/>
      <c r="IK1" s="297"/>
      <c r="IL1" s="297"/>
      <c r="IM1" s="297"/>
      <c r="IN1" s="297"/>
      <c r="IO1" s="297"/>
      <c r="IP1" s="297"/>
      <c r="IQ1" s="297"/>
      <c r="IR1" s="297"/>
      <c r="IS1" s="297"/>
      <c r="IT1" s="297"/>
      <c r="IU1" s="297"/>
      <c r="IV1" s="297"/>
    </row>
    <row r="2" spans="1:256" s="303" customFormat="1" ht="16.5" hidden="1" customHeight="1">
      <c r="A2" s="300"/>
      <c r="B2" s="300"/>
      <c r="C2" s="301"/>
      <c r="D2" s="300"/>
      <c r="E2" s="300"/>
      <c r="F2" s="300"/>
      <c r="G2" s="300"/>
      <c r="H2" s="300"/>
      <c r="I2" s="300"/>
      <c r="J2" s="300"/>
      <c r="K2" s="300"/>
      <c r="L2" s="300"/>
      <c r="M2" s="298"/>
      <c r="N2" s="298"/>
      <c r="O2" s="298"/>
      <c r="P2" s="298"/>
      <c r="Q2" s="299"/>
      <c r="R2" s="298"/>
      <c r="S2" s="302"/>
      <c r="T2" s="302"/>
      <c r="U2" s="302"/>
      <c r="V2" s="302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301"/>
      <c r="AW2" s="301"/>
      <c r="AX2" s="301"/>
      <c r="AY2" s="301"/>
      <c r="AZ2" s="301"/>
      <c r="BA2" s="301"/>
      <c r="BB2" s="301"/>
      <c r="BC2" s="301"/>
      <c r="BD2" s="301"/>
      <c r="BE2" s="301"/>
      <c r="BF2" s="301"/>
      <c r="BG2" s="301"/>
      <c r="BH2" s="301"/>
      <c r="BI2" s="301"/>
      <c r="BJ2" s="301"/>
      <c r="BK2" s="301"/>
      <c r="BL2" s="301"/>
      <c r="BM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301"/>
      <c r="BZ2" s="301"/>
      <c r="CA2" s="301"/>
      <c r="CB2" s="301"/>
      <c r="CC2" s="301"/>
      <c r="CD2" s="301"/>
      <c r="CE2" s="301"/>
      <c r="CF2" s="301"/>
      <c r="CG2" s="301"/>
      <c r="CH2" s="301"/>
      <c r="CI2" s="301"/>
      <c r="CJ2" s="301"/>
      <c r="CK2" s="301"/>
      <c r="CL2" s="301"/>
      <c r="CM2" s="301"/>
      <c r="CN2" s="301"/>
      <c r="CO2" s="301"/>
      <c r="CP2" s="301"/>
      <c r="CQ2" s="301"/>
      <c r="CR2" s="301"/>
      <c r="CS2" s="301"/>
      <c r="CT2" s="301"/>
      <c r="CU2" s="301"/>
      <c r="CV2" s="301"/>
      <c r="CW2" s="301"/>
      <c r="CX2" s="301"/>
      <c r="CY2" s="301"/>
      <c r="CZ2" s="301"/>
      <c r="DA2" s="301"/>
      <c r="DB2" s="301"/>
      <c r="DC2" s="301"/>
      <c r="DD2" s="301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  <c r="DS2" s="301"/>
      <c r="DT2" s="301"/>
      <c r="DU2" s="301"/>
      <c r="DV2" s="301"/>
      <c r="DW2" s="301"/>
      <c r="DX2" s="301"/>
      <c r="DY2" s="301"/>
      <c r="DZ2" s="301"/>
      <c r="EA2" s="301"/>
      <c r="EB2" s="301"/>
      <c r="EC2" s="301"/>
      <c r="ED2" s="301"/>
      <c r="EE2" s="301"/>
      <c r="EF2" s="301"/>
      <c r="EG2" s="301"/>
      <c r="EH2" s="301"/>
      <c r="EI2" s="301"/>
      <c r="EJ2" s="301"/>
      <c r="EK2" s="301"/>
      <c r="EL2" s="301"/>
      <c r="EM2" s="301"/>
      <c r="EN2" s="301"/>
      <c r="EO2" s="301"/>
      <c r="EP2" s="301"/>
      <c r="EQ2" s="301"/>
      <c r="ER2" s="301"/>
      <c r="ES2" s="301"/>
      <c r="ET2" s="301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304"/>
      <c r="N3" s="304"/>
      <c r="O3" s="304"/>
      <c r="P3" s="304"/>
      <c r="Q3" s="305"/>
      <c r="R3" s="304"/>
      <c r="S3" s="306"/>
      <c r="T3" s="306"/>
      <c r="U3" s="306"/>
      <c r="V3" s="306"/>
    </row>
    <row r="4" spans="1:256" s="155" customFormat="1" ht="22.5">
      <c r="A4" s="32"/>
      <c r="B4" s="18"/>
      <c r="C4" s="39"/>
      <c r="D4" s="415" t="s">
        <v>246</v>
      </c>
      <c r="E4" s="416"/>
      <c r="F4" s="416"/>
      <c r="G4" s="416"/>
      <c r="H4" s="417"/>
      <c r="I4" s="307"/>
      <c r="M4" s="304"/>
      <c r="N4" s="304"/>
      <c r="O4" s="304"/>
      <c r="P4" s="304"/>
      <c r="Q4" s="305"/>
      <c r="R4" s="304"/>
      <c r="S4" s="306"/>
      <c r="T4" s="306"/>
      <c r="U4" s="306"/>
      <c r="V4" s="306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304"/>
      <c r="N5" s="304"/>
      <c r="O5" s="304"/>
      <c r="P5" s="304"/>
      <c r="Q5" s="305"/>
      <c r="R5" s="304"/>
      <c r="S5" s="306"/>
      <c r="T5" s="306"/>
      <c r="U5" s="306"/>
      <c r="V5" s="306"/>
    </row>
    <row r="6" spans="1:256" s="155" customFormat="1" ht="20.100000000000001" hidden="1" customHeight="1">
      <c r="A6" s="169"/>
      <c r="B6" s="169"/>
      <c r="C6" s="39"/>
      <c r="D6" s="418"/>
      <c r="E6" s="418"/>
      <c r="F6" s="419" t="s">
        <v>18</v>
      </c>
      <c r="G6" s="419"/>
      <c r="H6" s="21"/>
      <c r="I6" s="21"/>
      <c r="J6" s="156"/>
      <c r="K6" s="157"/>
      <c r="L6" s="157"/>
      <c r="M6" s="304"/>
      <c r="N6" s="304"/>
      <c r="O6" s="304"/>
      <c r="P6" s="304"/>
      <c r="Q6" s="305"/>
      <c r="R6" s="304"/>
      <c r="S6" s="306"/>
      <c r="T6" s="306"/>
      <c r="U6" s="306"/>
      <c r="V6" s="306"/>
    </row>
    <row r="7" spans="1:256" ht="3" customHeight="1"/>
    <row r="8" spans="1:256" s="155" customFormat="1">
      <c r="A8" s="32"/>
      <c r="B8" s="18"/>
      <c r="C8" s="39"/>
      <c r="D8" s="420" t="s">
        <v>247</v>
      </c>
      <c r="E8" s="420"/>
      <c r="F8" s="420" t="s">
        <v>140</v>
      </c>
      <c r="G8" s="420"/>
      <c r="H8" s="420"/>
      <c r="I8" s="421" t="s">
        <v>141</v>
      </c>
      <c r="J8" s="421"/>
      <c r="K8" s="421"/>
      <c r="L8" s="421"/>
      <c r="M8" s="304"/>
      <c r="N8" s="304"/>
      <c r="O8" s="304"/>
      <c r="P8" s="304"/>
      <c r="Q8" s="305"/>
      <c r="R8" s="304"/>
      <c r="S8" s="306"/>
      <c r="T8" s="306"/>
      <c r="U8" s="306"/>
      <c r="V8" s="306"/>
    </row>
    <row r="9" spans="1:256" s="155" customFormat="1" ht="20.25" customHeight="1">
      <c r="A9" s="32"/>
      <c r="B9" s="18"/>
      <c r="C9" s="39"/>
      <c r="D9" s="369" t="s">
        <v>25</v>
      </c>
      <c r="E9" s="369" t="s">
        <v>148</v>
      </c>
      <c r="F9" s="411" t="s">
        <v>25</v>
      </c>
      <c r="G9" s="412"/>
      <c r="H9" s="174" t="s">
        <v>148</v>
      </c>
      <c r="I9" s="413" t="s">
        <v>25</v>
      </c>
      <c r="J9" s="413"/>
      <c r="K9" s="174" t="s">
        <v>148</v>
      </c>
      <c r="L9" s="174" t="s">
        <v>142</v>
      </c>
      <c r="M9" s="349"/>
      <c r="N9" s="349"/>
      <c r="O9" s="349"/>
      <c r="P9" s="349"/>
      <c r="Q9" s="350"/>
      <c r="R9" s="349"/>
      <c r="S9" s="306"/>
      <c r="T9" s="306"/>
      <c r="U9" s="306"/>
      <c r="V9" s="306"/>
    </row>
    <row r="10" spans="1:256" ht="12" customHeight="1">
      <c r="C10" s="71"/>
      <c r="D10" s="370" t="s">
        <v>26</v>
      </c>
      <c r="E10" s="370" t="s">
        <v>0</v>
      </c>
      <c r="F10" s="414" t="s">
        <v>1</v>
      </c>
      <c r="G10" s="414"/>
      <c r="H10" s="370" t="s">
        <v>2</v>
      </c>
      <c r="I10" s="414" t="s">
        <v>12</v>
      </c>
      <c r="J10" s="414"/>
      <c r="K10" s="370" t="s">
        <v>13</v>
      </c>
      <c r="L10" s="370" t="s">
        <v>31</v>
      </c>
      <c r="M10" s="349"/>
      <c r="N10" s="349"/>
      <c r="O10" s="349"/>
      <c r="P10" s="349"/>
      <c r="Q10" s="350"/>
      <c r="R10" s="349"/>
      <c r="S10" s="308"/>
      <c r="T10" s="308"/>
      <c r="U10" s="308"/>
      <c r="V10" s="308"/>
    </row>
    <row r="11" spans="1:256" s="155" customFormat="1" hidden="1">
      <c r="A11" s="18"/>
      <c r="B11" s="18"/>
      <c r="C11" s="39"/>
      <c r="D11" s="197">
        <v>0</v>
      </c>
      <c r="E11" s="198"/>
      <c r="F11" s="193" t="s">
        <v>144</v>
      </c>
      <c r="G11" s="193"/>
      <c r="H11" s="199"/>
      <c r="I11" s="195" t="s">
        <v>144</v>
      </c>
      <c r="J11" s="193"/>
      <c r="K11" s="199"/>
      <c r="L11" s="200"/>
      <c r="M11" s="351" t="s">
        <v>248</v>
      </c>
      <c r="N11" s="349"/>
      <c r="O11" s="349"/>
      <c r="P11" s="349" t="s">
        <v>249</v>
      </c>
      <c r="Q11" s="350" t="s">
        <v>250</v>
      </c>
      <c r="R11" s="349" t="s">
        <v>251</v>
      </c>
      <c r="S11" s="306"/>
      <c r="T11" s="306"/>
      <c r="U11" s="306"/>
      <c r="V11" s="306"/>
    </row>
    <row r="12" spans="1:256" s="66" customFormat="1" ht="15.75" hidden="1" customHeight="1">
      <c r="A12" s="36"/>
      <c r="B12" s="179" t="s">
        <v>149</v>
      </c>
      <c r="C12" s="425"/>
      <c r="D12" s="420">
        <v>1</v>
      </c>
      <c r="E12" s="427" t="s">
        <v>634</v>
      </c>
      <c r="F12" s="378" t="s">
        <v>144</v>
      </c>
      <c r="G12" s="372">
        <v>0</v>
      </c>
      <c r="H12" s="314"/>
      <c r="I12" s="175" t="s">
        <v>144</v>
      </c>
      <c r="J12" s="315" t="s">
        <v>253</v>
      </c>
      <c r="K12" s="201"/>
      <c r="L12" s="222"/>
      <c r="M12" s="304">
        <f>mergeValue(H12)</f>
        <v>0</v>
      </c>
      <c r="N12" s="295"/>
      <c r="O12" s="295"/>
      <c r="P12" s="304" t="str">
        <f t="array" ref="P12">IF(ISERROR(MATCH(MID(Q12,1,250),MID(note_ter,1,250),0)),"n","y")</f>
        <v>n</v>
      </c>
      <c r="Q12" s="295" t="s">
        <v>634</v>
      </c>
      <c r="R12" s="304" t="str">
        <f>K12&amp;"("&amp;L12&amp;")"</f>
        <v>()</v>
      </c>
      <c r="S12" s="179"/>
      <c r="T12" s="179"/>
      <c r="U12" s="239"/>
      <c r="V12" s="179"/>
      <c r="W12" s="179"/>
      <c r="X12" s="179"/>
      <c r="Y12" s="119"/>
      <c r="Z12" s="119"/>
      <c r="AA12" s="251"/>
      <c r="AB12" s="251"/>
      <c r="AC12" s="251"/>
      <c r="AD12" s="251"/>
      <c r="AE12" s="251"/>
      <c r="AF12" s="251"/>
      <c r="AG12" s="251"/>
      <c r="AH12" s="251"/>
      <c r="AI12" s="251"/>
      <c r="AJ12" s="251"/>
      <c r="AK12" s="251"/>
      <c r="AL12" s="251"/>
      <c r="AM12" s="251"/>
      <c r="AN12" s="251"/>
      <c r="AO12" s="251"/>
      <c r="AP12" s="251"/>
      <c r="AQ12" s="251"/>
      <c r="AR12" s="251"/>
      <c r="AS12" s="251"/>
      <c r="AT12" s="251"/>
      <c r="AU12" s="251"/>
      <c r="AV12" s="251"/>
      <c r="AW12" s="251"/>
      <c r="AX12" s="251"/>
      <c r="AY12" s="251"/>
      <c r="AZ12" s="251"/>
      <c r="BA12" s="251"/>
      <c r="BB12" s="251"/>
      <c r="BC12" s="251"/>
      <c r="BD12" s="251"/>
      <c r="BE12" s="251"/>
      <c r="BF12" s="251"/>
      <c r="BG12" s="251"/>
      <c r="BH12" s="251"/>
      <c r="BI12" s="251"/>
      <c r="BJ12" s="251"/>
      <c r="BK12" s="251"/>
      <c r="BL12" s="251"/>
      <c r="BM12" s="251"/>
      <c r="BN12" s="251"/>
      <c r="BO12" s="251"/>
      <c r="BP12" s="251"/>
      <c r="BQ12" s="251"/>
      <c r="BR12" s="251"/>
      <c r="BS12" s="251"/>
      <c r="BT12" s="251"/>
      <c r="BU12" s="251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9" t="s">
        <v>149</v>
      </c>
      <c r="C13" s="425"/>
      <c r="D13" s="420"/>
      <c r="E13" s="428"/>
      <c r="F13" s="430" t="s">
        <v>144</v>
      </c>
      <c r="G13" s="420">
        <v>1</v>
      </c>
      <c r="H13" s="422" t="s">
        <v>631</v>
      </c>
      <c r="I13" s="175" t="s">
        <v>144</v>
      </c>
      <c r="J13" s="315" t="s">
        <v>253</v>
      </c>
      <c r="K13" s="201"/>
      <c r="L13" s="222"/>
      <c r="M13" s="304" t="str">
        <f>mergeValue(H13)</f>
        <v>город Салехард</v>
      </c>
      <c r="N13" s="295"/>
      <c r="O13" s="295"/>
      <c r="P13" s="295"/>
      <c r="Q13" s="295"/>
      <c r="R13" s="304" t="str">
        <f>K13&amp;"("&amp;L13&amp;")"</f>
        <v>()</v>
      </c>
      <c r="S13" s="179"/>
      <c r="T13" s="179"/>
      <c r="U13" s="239"/>
      <c r="V13" s="179"/>
      <c r="W13" s="179"/>
      <c r="X13" s="179"/>
      <c r="Y13" s="119"/>
      <c r="Z13" s="119"/>
      <c r="AA13" s="251"/>
      <c r="AB13" s="251"/>
      <c r="AC13" s="251"/>
      <c r="AD13" s="251"/>
      <c r="AE13" s="251"/>
      <c r="AF13" s="251"/>
      <c r="AG13" s="251"/>
      <c r="AH13" s="251"/>
      <c r="AI13" s="251"/>
      <c r="AJ13" s="251"/>
      <c r="AK13" s="251"/>
      <c r="AL13" s="251"/>
      <c r="AM13" s="251"/>
      <c r="AN13" s="251"/>
      <c r="AO13" s="251"/>
      <c r="AP13" s="251"/>
      <c r="AQ13" s="251"/>
      <c r="AR13" s="251"/>
      <c r="AS13" s="251"/>
      <c r="AT13" s="251"/>
      <c r="AU13" s="251"/>
      <c r="AV13" s="251"/>
      <c r="AW13" s="251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9" t="s">
        <v>149</v>
      </c>
      <c r="C14" s="425"/>
      <c r="D14" s="420"/>
      <c r="E14" s="428"/>
      <c r="F14" s="431"/>
      <c r="G14" s="420"/>
      <c r="H14" s="423"/>
      <c r="I14" s="382" t="s">
        <v>144</v>
      </c>
      <c r="J14" s="372">
        <v>1</v>
      </c>
      <c r="K14" s="376" t="s">
        <v>631</v>
      </c>
      <c r="L14" s="180" t="s">
        <v>632</v>
      </c>
      <c r="M14" s="304" t="str">
        <f>mergeValue(H14)</f>
        <v>город Салехард</v>
      </c>
      <c r="N14" s="295"/>
      <c r="O14" s="295"/>
      <c r="P14" s="295"/>
      <c r="Q14" s="295"/>
      <c r="R14" s="304" t="str">
        <f>K14&amp;" ("&amp;L14&amp;")"</f>
        <v>город Салехард (71951000)</v>
      </c>
      <c r="S14" s="179"/>
      <c r="T14" s="179"/>
      <c r="U14" s="239"/>
      <c r="V14" s="179"/>
      <c r="W14" s="179"/>
      <c r="X14" s="179"/>
      <c r="Y14" s="119"/>
      <c r="Z14" s="119"/>
      <c r="AA14" s="251"/>
      <c r="AB14" s="251"/>
      <c r="AC14" s="251"/>
      <c r="AD14" s="251"/>
      <c r="AE14" s="251"/>
      <c r="AF14" s="251"/>
      <c r="AG14" s="251"/>
      <c r="AH14" s="251"/>
      <c r="AI14" s="251"/>
      <c r="AJ14" s="251"/>
      <c r="AK14" s="251"/>
      <c r="AL14" s="251"/>
      <c r="AM14" s="251"/>
      <c r="AN14" s="251"/>
      <c r="AO14" s="251"/>
      <c r="AP14" s="251"/>
      <c r="AQ14" s="251"/>
      <c r="AR14" s="251"/>
      <c r="AS14" s="251"/>
      <c r="AT14" s="251"/>
      <c r="AU14" s="251"/>
      <c r="AV14" s="251"/>
      <c r="AW14" s="251"/>
      <c r="AX14" s="251"/>
      <c r="AY14" s="251"/>
      <c r="AZ14" s="251"/>
      <c r="BA14" s="251"/>
      <c r="BB14" s="251"/>
      <c r="BC14" s="251"/>
      <c r="BD14" s="251"/>
      <c r="BE14" s="251"/>
      <c r="BF14" s="251"/>
      <c r="BG14" s="251"/>
      <c r="BH14" s="251"/>
      <c r="BI14" s="251"/>
      <c r="BJ14" s="251"/>
      <c r="BK14" s="251"/>
      <c r="BL14" s="251"/>
      <c r="BM14" s="251"/>
      <c r="BN14" s="251"/>
      <c r="BO14" s="251"/>
      <c r="BP14" s="251"/>
      <c r="BQ14" s="251"/>
      <c r="BR14" s="251"/>
      <c r="BS14" s="251"/>
      <c r="BT14" s="251"/>
      <c r="BU14" s="251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5"/>
      <c r="D15" s="420"/>
      <c r="E15" s="428"/>
      <c r="F15" s="432"/>
      <c r="G15" s="420"/>
      <c r="H15" s="424"/>
      <c r="I15" s="185" t="s">
        <v>144</v>
      </c>
      <c r="J15" s="185"/>
      <c r="K15" s="201" t="s">
        <v>144</v>
      </c>
      <c r="L15" s="222"/>
      <c r="M15" s="295"/>
      <c r="N15" s="295"/>
      <c r="O15" s="295"/>
      <c r="P15" s="295"/>
      <c r="Q15" s="304"/>
      <c r="R15" s="295"/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6"/>
      <c r="D16" s="420"/>
      <c r="E16" s="429"/>
      <c r="F16" s="175" t="s">
        <v>144</v>
      </c>
      <c r="G16" s="185" t="s">
        <v>144</v>
      </c>
      <c r="H16" s="201" t="s">
        <v>144</v>
      </c>
      <c r="I16" s="185" t="s">
        <v>144</v>
      </c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166</v>
      </c>
      <c r="C17" s="39"/>
      <c r="D17" s="175"/>
      <c r="E17" s="181" t="s">
        <v>144</v>
      </c>
      <c r="F17" s="177" t="s">
        <v>144</v>
      </c>
      <c r="G17" s="177"/>
      <c r="H17" s="177"/>
      <c r="I17" s="177" t="s">
        <v>144</v>
      </c>
      <c r="J17" s="177"/>
      <c r="K17" s="177"/>
      <c r="L17" s="178"/>
      <c r="M17" s="351"/>
      <c r="N17" s="349"/>
      <c r="O17" s="349"/>
      <c r="P17" s="349"/>
      <c r="Q17" s="350" t="s">
        <v>252</v>
      </c>
      <c r="R17" s="349"/>
      <c r="S17" s="306"/>
      <c r="T17" s="306"/>
      <c r="U17" s="306"/>
      <c r="V17" s="306"/>
    </row>
    <row r="18" spans="1:22" s="155" customFormat="1" ht="21" customHeight="1">
      <c r="A18" s="32"/>
      <c r="B18" s="18"/>
      <c r="C18" s="154"/>
      <c r="D18" s="309"/>
      <c r="E18" s="309"/>
      <c r="F18" s="309"/>
      <c r="G18" s="309"/>
      <c r="H18" s="309"/>
      <c r="I18" s="309"/>
      <c r="J18" s="309"/>
      <c r="K18" s="309"/>
      <c r="L18" s="309"/>
      <c r="M18" s="349"/>
      <c r="N18" s="349"/>
      <c r="O18" s="349"/>
      <c r="P18" s="349"/>
      <c r="Q18" s="350"/>
      <c r="R18" s="349"/>
      <c r="S18" s="306"/>
      <c r="T18" s="306"/>
      <c r="U18" s="306"/>
      <c r="V18" s="306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304"/>
      <c r="N19" s="304"/>
      <c r="O19" s="304"/>
      <c r="P19" s="304"/>
      <c r="Q19" s="305"/>
      <c r="R19" s="304"/>
      <c r="S19" s="306"/>
      <c r="T19" s="306"/>
      <c r="U19" s="306"/>
      <c r="V19" s="306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304"/>
      <c r="N20" s="304"/>
      <c r="O20" s="304"/>
      <c r="P20" s="304"/>
      <c r="Q20" s="305"/>
      <c r="R20" s="304"/>
      <c r="S20" s="306"/>
      <c r="T20" s="306"/>
      <c r="U20" s="306"/>
      <c r="V20" s="306"/>
    </row>
    <row r="21" spans="1:22" s="159" customFormat="1" ht="10.5">
      <c r="A21" s="158"/>
      <c r="C21" s="160"/>
      <c r="D21" s="170"/>
      <c r="E21" s="170"/>
      <c r="M21" s="304"/>
      <c r="N21" s="304"/>
      <c r="O21" s="304"/>
      <c r="P21" s="304"/>
      <c r="Q21" s="305"/>
      <c r="R21" s="304"/>
      <c r="S21" s="306"/>
      <c r="T21" s="306"/>
      <c r="U21" s="306"/>
      <c r="V21" s="306"/>
    </row>
    <row r="22" spans="1:22" s="159" customFormat="1" ht="10.5">
      <c r="A22" s="158"/>
      <c r="C22" s="160"/>
      <c r="D22" s="170"/>
      <c r="E22" s="170"/>
      <c r="M22" s="304"/>
      <c r="N22" s="304"/>
      <c r="O22" s="304"/>
      <c r="P22" s="304"/>
      <c r="Q22" s="305"/>
      <c r="R22" s="304"/>
      <c r="S22" s="306"/>
      <c r="T22" s="306"/>
      <c r="U22" s="306"/>
      <c r="V22" s="306"/>
    </row>
  </sheetData>
  <sheetProtection password="FA9C" sheet="1" objects="1" scenarios="1" formatColumns="0" formatRows="0"/>
  <mergeCells count="16">
    <mergeCell ref="H13:H15"/>
    <mergeCell ref="C12:C16"/>
    <mergeCell ref="D12:D16"/>
    <mergeCell ref="E12:E16"/>
    <mergeCell ref="F13:F15"/>
    <mergeCell ref="G13:G15"/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07"/>
  <dimension ref="A1:AL30"/>
  <sheetViews>
    <sheetView showGridLines="0" topLeftCell="C3" zoomScaleNormal="100" workbookViewId="0">
      <selection activeCell="I38" sqref="I38"/>
    </sheetView>
  </sheetViews>
  <sheetFormatPr defaultRowHeight="15"/>
  <cols>
    <col min="1" max="1" width="6.42578125" style="207" hidden="1" customWidth="1"/>
    <col min="2" max="2" width="2" style="207" hidden="1" customWidth="1"/>
    <col min="3" max="3" width="3.7109375" style="207" customWidth="1"/>
    <col min="4" max="4" width="4.28515625" style="207" customWidth="1"/>
    <col min="5" max="5" width="45" style="207" customWidth="1"/>
    <col min="6" max="6" width="6.42578125" style="207" bestFit="1" customWidth="1"/>
    <col min="7" max="7" width="4.42578125" style="207" customWidth="1"/>
    <col min="8" max="8" width="5.5703125" style="207" customWidth="1"/>
    <col min="9" max="9" width="52.85546875" style="207" customWidth="1"/>
    <col min="10" max="10" width="7" style="207" bestFit="1" customWidth="1"/>
    <col min="11" max="11" width="3.7109375" style="207" bestFit="1" customWidth="1"/>
    <col min="12" max="12" width="6.28515625" style="207" bestFit="1" customWidth="1"/>
    <col min="13" max="13" width="61" style="207" customWidth="1"/>
    <col min="14" max="15" width="9.140625" style="208"/>
    <col min="16" max="16" width="9.140625" style="240"/>
    <col min="17" max="38" width="9.140625" style="208"/>
    <col min="39" max="16384" width="9.140625" style="207"/>
  </cols>
  <sheetData>
    <row r="1" spans="1:38" hidden="1"/>
    <row r="2" spans="1:38" hidden="1"/>
    <row r="3" spans="1:38" ht="10.5" customHeight="1"/>
    <row r="4" spans="1:38" ht="27" customHeight="1">
      <c r="A4" s="209"/>
      <c r="B4" s="209"/>
      <c r="D4" s="45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4" s="452"/>
      <c r="F4" s="452"/>
      <c r="G4" s="452"/>
      <c r="H4" s="452"/>
      <c r="I4" s="453"/>
      <c r="J4" s="208"/>
      <c r="K4" s="208"/>
      <c r="L4" s="208"/>
      <c r="M4" s="208"/>
    </row>
    <row r="5" spans="1:38" s="211" customFormat="1" ht="15.75">
      <c r="A5" s="209"/>
      <c r="B5" s="209"/>
      <c r="C5" s="209"/>
      <c r="D5" s="454" t="str">
        <f>IF(org=0,"Не определено",org)</f>
        <v>АО "Салехардэнерго"</v>
      </c>
      <c r="E5" s="455"/>
      <c r="F5" s="455"/>
      <c r="G5" s="455"/>
      <c r="H5" s="455"/>
      <c r="I5" s="456"/>
      <c r="J5" s="210"/>
      <c r="K5" s="210"/>
      <c r="L5" s="210"/>
      <c r="M5" s="210"/>
      <c r="N5" s="210"/>
      <c r="O5" s="210"/>
      <c r="P5" s="241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  <c r="AE5" s="210"/>
      <c r="AF5" s="210"/>
      <c r="AG5" s="210"/>
      <c r="AH5" s="210"/>
      <c r="AI5" s="210"/>
      <c r="AJ5" s="210"/>
      <c r="AK5" s="210"/>
      <c r="AL5" s="210"/>
    </row>
    <row r="6" spans="1:38" s="212" customFormat="1" ht="3" customHeight="1">
      <c r="A6" s="458"/>
      <c r="B6" s="458"/>
      <c r="C6" s="458"/>
      <c r="D6" s="458"/>
      <c r="E6" s="458"/>
      <c r="F6" s="458"/>
      <c r="G6" s="54"/>
      <c r="H6" s="54"/>
      <c r="I6" s="54"/>
      <c r="J6" s="54"/>
      <c r="K6" s="54"/>
      <c r="N6" s="213"/>
      <c r="O6" s="213"/>
      <c r="P6" s="242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</row>
    <row r="7" spans="1:38" ht="3.75" customHeight="1">
      <c r="A7" s="458"/>
      <c r="B7" s="458"/>
      <c r="C7" s="458"/>
      <c r="D7" s="458"/>
      <c r="E7" s="458"/>
      <c r="F7" s="458"/>
    </row>
    <row r="8" spans="1:38" ht="0.2" customHeight="1">
      <c r="B8" s="438"/>
      <c r="C8" s="438"/>
      <c r="D8" s="438"/>
      <c r="E8" s="457"/>
      <c r="F8" s="457"/>
    </row>
    <row r="9" spans="1:38" ht="0.2" customHeight="1">
      <c r="B9" s="438"/>
      <c r="C9" s="438"/>
      <c r="D9" s="438"/>
      <c r="E9" s="457"/>
      <c r="F9" s="457"/>
    </row>
    <row r="10" spans="1:38" ht="0.2" customHeight="1">
      <c r="B10" s="438"/>
      <c r="C10" s="438"/>
      <c r="D10" s="438"/>
      <c r="E10" s="457"/>
      <c r="F10" s="457"/>
    </row>
    <row r="11" spans="1:38" ht="6" hidden="1" customHeight="1">
      <c r="B11" s="438"/>
      <c r="C11" s="438"/>
      <c r="D11" s="438"/>
      <c r="E11" s="457"/>
      <c r="F11" s="457"/>
    </row>
    <row r="12" spans="1:38" ht="20.25" hidden="1" customHeight="1">
      <c r="A12" s="163"/>
      <c r="B12" s="438"/>
      <c r="C12" s="438"/>
      <c r="D12" s="438"/>
      <c r="E12" s="371"/>
      <c r="F12" s="163"/>
      <c r="G12" s="371"/>
      <c r="H12" s="371"/>
      <c r="I12" s="163"/>
      <c r="J12" s="163"/>
      <c r="K12" s="371"/>
    </row>
    <row r="13" spans="1:38" ht="20.25" hidden="1" customHeight="1">
      <c r="B13" s="438"/>
      <c r="C13" s="438"/>
      <c r="D13" s="438"/>
      <c r="E13" s="371"/>
      <c r="F13" s="374"/>
      <c r="G13" s="163"/>
      <c r="H13" s="163"/>
      <c r="I13" s="163"/>
      <c r="J13" s="163"/>
      <c r="K13" s="371"/>
    </row>
    <row r="14" spans="1:38" ht="6" hidden="1" customHeight="1">
      <c r="B14" s="459"/>
      <c r="C14" s="459"/>
      <c r="D14" s="459"/>
      <c r="E14" s="164"/>
      <c r="F14" s="163"/>
      <c r="G14" s="163"/>
      <c r="H14" s="163"/>
      <c r="I14" s="163"/>
      <c r="J14" s="163"/>
      <c r="K14" s="371"/>
    </row>
    <row r="15" spans="1:38" ht="3" customHeight="1"/>
    <row r="16" spans="1:38" ht="0.2" customHeight="1"/>
    <row r="17" spans="1:38" s="211" customFormat="1" ht="0.2" customHeight="1">
      <c r="A17" s="214"/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4"/>
      <c r="M17" s="212"/>
      <c r="N17" s="210"/>
      <c r="O17" s="210"/>
      <c r="P17" s="241"/>
      <c r="Q17" s="210"/>
      <c r="R17" s="210"/>
      <c r="S17" s="210"/>
      <c r="T17" s="210"/>
      <c r="U17" s="210"/>
      <c r="V17" s="210"/>
      <c r="W17" s="210"/>
      <c r="X17" s="210"/>
      <c r="Y17" s="210"/>
      <c r="Z17" s="210"/>
      <c r="AA17" s="210"/>
      <c r="AB17" s="210"/>
      <c r="AC17" s="210"/>
      <c r="AD17" s="210"/>
      <c r="AE17" s="210"/>
      <c r="AF17" s="210"/>
      <c r="AG17" s="210"/>
      <c r="AH17" s="210"/>
      <c r="AI17" s="210"/>
      <c r="AJ17" s="210"/>
      <c r="AK17" s="210"/>
      <c r="AL17" s="210"/>
    </row>
    <row r="18" spans="1:38" ht="23.25" customHeight="1">
      <c r="A18" s="449"/>
      <c r="B18" s="163"/>
      <c r="C18" s="163"/>
      <c r="D18" s="450" t="s">
        <v>116</v>
      </c>
      <c r="E18" s="450"/>
      <c r="F18" s="433" t="s">
        <v>202</v>
      </c>
      <c r="G18" s="433"/>
      <c r="H18" s="433"/>
      <c r="I18" s="433"/>
      <c r="J18" s="433" t="s">
        <v>331</v>
      </c>
      <c r="K18" s="433"/>
      <c r="L18" s="433"/>
      <c r="M18" s="433"/>
    </row>
    <row r="19" spans="1:38" ht="23.25" customHeight="1">
      <c r="A19" s="449"/>
      <c r="B19" s="165"/>
      <c r="C19" s="166"/>
      <c r="D19" s="373" t="s">
        <v>25</v>
      </c>
      <c r="E19" s="373" t="s">
        <v>148</v>
      </c>
      <c r="F19" s="373" t="s">
        <v>143</v>
      </c>
      <c r="G19" s="436" t="s">
        <v>25</v>
      </c>
      <c r="H19" s="437"/>
      <c r="I19" s="373" t="s">
        <v>148</v>
      </c>
      <c r="J19" s="373" t="s">
        <v>143</v>
      </c>
      <c r="K19" s="436" t="s">
        <v>25</v>
      </c>
      <c r="L19" s="437"/>
      <c r="M19" s="373" t="s">
        <v>148</v>
      </c>
    </row>
    <row r="20" spans="1:38" s="168" customFormat="1" ht="14.25" customHeight="1">
      <c r="A20" s="74"/>
      <c r="B20" s="74"/>
      <c r="C20" s="74"/>
      <c r="D20" s="183" t="s">
        <v>26</v>
      </c>
      <c r="E20" s="183" t="s">
        <v>0</v>
      </c>
      <c r="F20" s="183" t="s">
        <v>1</v>
      </c>
      <c r="G20" s="434" t="s">
        <v>2</v>
      </c>
      <c r="H20" s="435"/>
      <c r="I20" s="183" t="s">
        <v>12</v>
      </c>
      <c r="J20" s="183" t="s">
        <v>13</v>
      </c>
      <c r="K20" s="434" t="s">
        <v>31</v>
      </c>
      <c r="L20" s="435"/>
      <c r="M20" s="183" t="s">
        <v>32</v>
      </c>
      <c r="N20" s="182"/>
      <c r="O20" s="208"/>
      <c r="P20" s="243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</row>
    <row r="21" spans="1:38" hidden="1">
      <c r="A21" s="215"/>
      <c r="B21" s="167"/>
      <c r="C21" s="167"/>
      <c r="D21" s="192"/>
      <c r="E21" s="193"/>
      <c r="F21" s="194"/>
      <c r="G21" s="193"/>
      <c r="H21" s="193"/>
      <c r="I21" s="194"/>
      <c r="J21" s="194"/>
      <c r="K21" s="195"/>
      <c r="L21" s="193"/>
      <c r="M21" s="196"/>
    </row>
    <row r="22" spans="1:38" ht="45" customHeight="1">
      <c r="A22" s="56"/>
      <c r="B22" s="56"/>
      <c r="C22" s="39"/>
      <c r="D22" s="444" t="s">
        <v>26</v>
      </c>
      <c r="E22" s="439" t="s">
        <v>355</v>
      </c>
      <c r="F22" s="442" t="s">
        <v>19</v>
      </c>
      <c r="G22" s="445"/>
      <c r="H22" s="420">
        <v>1</v>
      </c>
      <c r="I22" s="447"/>
      <c r="J22" s="442" t="s">
        <v>19</v>
      </c>
      <c r="K22" s="189" t="s">
        <v>144</v>
      </c>
      <c r="L22" s="375" t="s">
        <v>26</v>
      </c>
      <c r="M22" s="205" t="s">
        <v>144</v>
      </c>
      <c r="X22" s="208">
        <v>4189714</v>
      </c>
      <c r="Y22" s="208" t="s">
        <v>145</v>
      </c>
      <c r="Z22" s="208">
        <v>1705000</v>
      </c>
    </row>
    <row r="23" spans="1:38" ht="15" hidden="1" customHeight="1">
      <c r="A23" s="56"/>
      <c r="B23" s="56"/>
      <c r="C23" s="71"/>
      <c r="D23" s="444"/>
      <c r="E23" s="440"/>
      <c r="F23" s="443"/>
      <c r="G23" s="446"/>
      <c r="H23" s="420"/>
      <c r="I23" s="448"/>
      <c r="J23" s="443"/>
      <c r="K23" s="175" t="s">
        <v>144</v>
      </c>
      <c r="L23" s="185"/>
      <c r="M23" s="204" t="s">
        <v>144</v>
      </c>
    </row>
    <row r="24" spans="1:38" ht="15" hidden="1" customHeight="1">
      <c r="A24" s="56"/>
      <c r="B24" s="56"/>
      <c r="C24" s="71"/>
      <c r="D24" s="444"/>
      <c r="E24" s="441"/>
      <c r="F24" s="443"/>
      <c r="G24" s="175"/>
      <c r="H24" s="185"/>
      <c r="I24" s="181" t="s">
        <v>144</v>
      </c>
      <c r="J24" s="185"/>
      <c r="K24" s="185" t="s">
        <v>144</v>
      </c>
      <c r="L24" s="185"/>
      <c r="M24" s="186"/>
    </row>
    <row r="25" spans="1:38" s="168" customFormat="1" ht="45" customHeight="1">
      <c r="A25" s="56"/>
      <c r="B25" s="56"/>
      <c r="C25" s="39"/>
      <c r="D25" s="444" t="s">
        <v>0</v>
      </c>
      <c r="E25" s="439" t="s">
        <v>357</v>
      </c>
      <c r="F25" s="442" t="s">
        <v>19</v>
      </c>
      <c r="G25" s="445"/>
      <c r="H25" s="420">
        <v>1</v>
      </c>
      <c r="I25" s="447"/>
      <c r="J25" s="442" t="s">
        <v>19</v>
      </c>
      <c r="K25" s="189" t="s">
        <v>144</v>
      </c>
      <c r="L25" s="375" t="s">
        <v>26</v>
      </c>
      <c r="M25" s="205"/>
      <c r="N25" s="208"/>
      <c r="O25" s="208"/>
      <c r="P25" s="208"/>
      <c r="Q25" s="208"/>
      <c r="R25" s="208"/>
      <c r="S25" s="208"/>
      <c r="T25" s="208"/>
      <c r="U25" s="240"/>
      <c r="V25" s="208"/>
      <c r="W25" s="208"/>
      <c r="X25" s="182">
        <v>4189712</v>
      </c>
      <c r="Y25" s="182" t="s">
        <v>145</v>
      </c>
      <c r="Z25" s="182">
        <v>1705000</v>
      </c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</row>
    <row r="26" spans="1:38" s="168" customFormat="1" ht="15" hidden="1" customHeight="1">
      <c r="A26" s="56"/>
      <c r="B26" s="56"/>
      <c r="C26" s="71"/>
      <c r="D26" s="444"/>
      <c r="E26" s="440"/>
      <c r="F26" s="443"/>
      <c r="G26" s="446"/>
      <c r="H26" s="420"/>
      <c r="I26" s="448"/>
      <c r="J26" s="443"/>
      <c r="K26" s="175" t="s">
        <v>144</v>
      </c>
      <c r="L26" s="185"/>
      <c r="M26" s="204" t="s">
        <v>144</v>
      </c>
      <c r="N26" s="208"/>
      <c r="O26" s="208"/>
      <c r="P26" s="208"/>
      <c r="Q26" s="208"/>
      <c r="R26" s="208"/>
      <c r="S26" s="208"/>
      <c r="T26" s="208"/>
      <c r="U26" s="240"/>
      <c r="V26" s="208"/>
      <c r="W26" s="208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</row>
    <row r="27" spans="1:38" s="168" customFormat="1" ht="15" hidden="1" customHeight="1">
      <c r="A27" s="56"/>
      <c r="B27" s="56"/>
      <c r="C27" s="71"/>
      <c r="D27" s="444"/>
      <c r="E27" s="441"/>
      <c r="F27" s="443"/>
      <c r="G27" s="175"/>
      <c r="H27" s="185" t="s">
        <v>144</v>
      </c>
      <c r="I27" s="181" t="s">
        <v>144</v>
      </c>
      <c r="J27" s="185"/>
      <c r="K27" s="185" t="s">
        <v>144</v>
      </c>
      <c r="L27" s="185"/>
      <c r="M27" s="186"/>
      <c r="N27" s="208"/>
      <c r="O27" s="208"/>
      <c r="P27" s="208"/>
      <c r="Q27" s="208"/>
      <c r="R27" s="208"/>
      <c r="S27" s="208"/>
      <c r="T27" s="208"/>
      <c r="U27" s="240"/>
      <c r="V27" s="208"/>
      <c r="W27" s="208"/>
      <c r="X27" s="182"/>
      <c r="Y27" s="182"/>
      <c r="Z27" s="182"/>
      <c r="AA27" s="182"/>
      <c r="AB27" s="182"/>
      <c r="AC27" s="182"/>
      <c r="AD27" s="182"/>
      <c r="AE27" s="182"/>
      <c r="AF27" s="182"/>
      <c r="AG27" s="182"/>
      <c r="AH27" s="182"/>
      <c r="AI27" s="182"/>
      <c r="AJ27" s="182"/>
      <c r="AK27" s="182"/>
      <c r="AL27" s="182"/>
    </row>
    <row r="28" spans="1:38" ht="15" hidden="1" customHeight="1">
      <c r="A28" s="216"/>
      <c r="B28" s="187"/>
      <c r="C28" s="419"/>
      <c r="D28" s="175"/>
      <c r="E28" s="176" t="s">
        <v>144</v>
      </c>
      <c r="F28" s="185"/>
      <c r="G28" s="185"/>
      <c r="H28" s="185"/>
      <c r="I28" s="185"/>
      <c r="J28" s="185"/>
      <c r="K28" s="185" t="s">
        <v>144</v>
      </c>
      <c r="L28" s="185"/>
      <c r="M28" s="186"/>
    </row>
    <row r="29" spans="1:38" ht="15" customHeight="1">
      <c r="C29" s="419"/>
      <c r="D29" s="220"/>
      <c r="E29" s="220"/>
      <c r="F29" s="220"/>
      <c r="G29" s="220"/>
      <c r="H29" s="220"/>
      <c r="I29" s="220"/>
      <c r="J29" s="220"/>
      <c r="K29" s="220" t="s">
        <v>144</v>
      </c>
      <c r="L29" s="220"/>
      <c r="M29" s="220"/>
    </row>
    <row r="30" spans="1:38" ht="37.5" customHeight="1"/>
  </sheetData>
  <sheetProtection password="FA9C" sheet="1" objects="1" scenarios="1" formatColumns="0" formatRows="0"/>
  <dataConsolidate/>
  <mergeCells count="37">
    <mergeCell ref="J25:J26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  <mergeCell ref="J22:J23"/>
    <mergeCell ref="C28:C29"/>
    <mergeCell ref="B12:D12"/>
    <mergeCell ref="B13:D13"/>
    <mergeCell ref="E22:E24"/>
    <mergeCell ref="F22:F24"/>
    <mergeCell ref="D22:D24"/>
    <mergeCell ref="F18:I18"/>
    <mergeCell ref="G22:G23"/>
    <mergeCell ref="H22:H23"/>
    <mergeCell ref="I22:I23"/>
    <mergeCell ref="D25:D27"/>
    <mergeCell ref="E25:E27"/>
    <mergeCell ref="F25:F27"/>
    <mergeCell ref="G25:G26"/>
    <mergeCell ref="H25:H26"/>
    <mergeCell ref="I25:I26"/>
    <mergeCell ref="J18:M18"/>
    <mergeCell ref="G20:H20"/>
    <mergeCell ref="K20:L20"/>
    <mergeCell ref="K19:L19"/>
    <mergeCell ref="G19:H19"/>
  </mergeCells>
  <dataValidations disablePrompts="1"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 M2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 I25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02"/>
  <dimension ref="A1:U32"/>
  <sheetViews>
    <sheetView showGridLines="0" topLeftCell="C4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9" customWidth="1"/>
    <col min="9" max="17" width="10.5703125" style="18"/>
    <col min="18" max="18" width="10.5703125" style="238"/>
    <col min="19" max="16384" width="10.5703125" style="18"/>
  </cols>
  <sheetData>
    <row r="1" spans="3:21" s="179" customFormat="1" ht="15" hidden="1" customHeight="1">
      <c r="C1" s="226"/>
      <c r="G1" s="179">
        <v>4</v>
      </c>
      <c r="R1" s="239"/>
    </row>
    <row r="2" spans="3:21" s="179" customFormat="1" ht="15" hidden="1" customHeight="1">
      <c r="C2" s="226"/>
      <c r="R2" s="239"/>
    </row>
    <row r="3" spans="3:21" s="179" customFormat="1" ht="15" hidden="1" customHeight="1">
      <c r="C3" s="226"/>
      <c r="R3" s="239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61" t="s">
        <v>258</v>
      </c>
      <c r="E5" s="461"/>
      <c r="F5" s="461"/>
      <c r="G5" s="461"/>
      <c r="H5" s="228"/>
    </row>
    <row r="6" spans="3:21" ht="15" customHeight="1">
      <c r="C6" s="71"/>
      <c r="D6" s="462" t="str">
        <f>IF(org=0,"Не определено",org)</f>
        <v>АО "Салехардэнерго"</v>
      </c>
      <c r="E6" s="462"/>
      <c r="F6" s="462"/>
      <c r="G6" s="462"/>
      <c r="H6" s="228"/>
    </row>
    <row r="7" spans="3:21" s="368" customFormat="1">
      <c r="D7" s="353"/>
      <c r="E7" s="312"/>
      <c r="F7" s="312"/>
      <c r="G7" s="312"/>
      <c r="U7" s="245"/>
    </row>
    <row r="8" spans="3:21" s="56" customFormat="1">
      <c r="C8" s="119">
        <v>22</v>
      </c>
      <c r="D8" s="463" t="s">
        <v>244</v>
      </c>
      <c r="E8" s="464"/>
      <c r="F8" s="464"/>
      <c r="G8" s="465"/>
      <c r="U8" s="250"/>
    </row>
    <row r="9" spans="3:21" ht="11.25" customHeight="1">
      <c r="D9" s="466" t="s">
        <v>233</v>
      </c>
      <c r="E9" s="466"/>
      <c r="F9" s="466"/>
      <c r="G9" s="467" t="s">
        <v>234</v>
      </c>
    </row>
    <row r="10" spans="3:21" ht="11.25" customHeight="1">
      <c r="D10" s="377" t="s">
        <v>25</v>
      </c>
      <c r="E10" s="330" t="s">
        <v>257</v>
      </c>
      <c r="F10" s="331" t="s">
        <v>223</v>
      </c>
      <c r="G10" s="468"/>
    </row>
    <row r="11" spans="3:21" ht="12" customHeight="1">
      <c r="D11" s="348" t="s">
        <v>26</v>
      </c>
      <c r="E11" s="332">
        <v>2</v>
      </c>
      <c r="F11" s="333">
        <v>3</v>
      </c>
      <c r="G11" s="334">
        <v>4</v>
      </c>
    </row>
    <row r="12" spans="3:21">
      <c r="D12" s="326">
        <v>1</v>
      </c>
      <c r="E12" s="336" t="s">
        <v>259</v>
      </c>
      <c r="F12" s="363" t="str">
        <f>IF(form_up_date="","",form_up_date)</f>
        <v>09.10.2019</v>
      </c>
      <c r="G12" s="365" t="s">
        <v>260</v>
      </c>
    </row>
    <row r="13" spans="3:21" ht="45">
      <c r="D13" s="326" t="s">
        <v>271</v>
      </c>
      <c r="E13" s="336" t="s">
        <v>261</v>
      </c>
      <c r="F13" s="363" t="s">
        <v>637</v>
      </c>
      <c r="G13" s="337" t="s">
        <v>330</v>
      </c>
    </row>
    <row r="14" spans="3:21" ht="22.5">
      <c r="D14" s="326" t="s">
        <v>272</v>
      </c>
      <c r="E14" s="336" t="s">
        <v>262</v>
      </c>
      <c r="F14" s="363" t="s">
        <v>355</v>
      </c>
      <c r="G14" s="365" t="s">
        <v>263</v>
      </c>
    </row>
    <row r="15" spans="3:21" ht="22.5">
      <c r="D15" s="326" t="s">
        <v>273</v>
      </c>
      <c r="E15" s="336" t="s">
        <v>264</v>
      </c>
      <c r="F15" s="364" t="s">
        <v>265</v>
      </c>
      <c r="G15" s="337"/>
    </row>
    <row r="16" spans="3:21">
      <c r="D16" s="335" t="str">
        <f>D15&amp;".1"</f>
        <v>4.1.1</v>
      </c>
      <c r="E16" s="338" t="s">
        <v>3</v>
      </c>
      <c r="F16" s="363" t="str">
        <f>IF(region_name="","",region_name)</f>
        <v>Ямало-Ненецкий автономный округ</v>
      </c>
      <c r="G16" s="365" t="s">
        <v>266</v>
      </c>
    </row>
    <row r="17" spans="3:21" ht="22.5">
      <c r="D17" s="326" t="s">
        <v>274</v>
      </c>
      <c r="E17" s="339" t="s">
        <v>267</v>
      </c>
      <c r="F17" s="363" t="s">
        <v>631</v>
      </c>
      <c r="G17" s="367" t="s">
        <v>268</v>
      </c>
    </row>
    <row r="18" spans="3:21" ht="56.25">
      <c r="D18" s="326" t="s">
        <v>275</v>
      </c>
      <c r="E18" s="340" t="s">
        <v>269</v>
      </c>
      <c r="F18" s="363" t="s">
        <v>638</v>
      </c>
      <c r="G18" s="347" t="s">
        <v>329</v>
      </c>
    </row>
    <row r="19" spans="3:21" s="368" customFormat="1">
      <c r="D19" s="353"/>
      <c r="E19" s="312"/>
      <c r="F19" s="312"/>
      <c r="G19" s="312"/>
      <c r="U19" s="245"/>
    </row>
    <row r="20" spans="3:21" s="56" customFormat="1">
      <c r="C20" s="119">
        <v>25</v>
      </c>
      <c r="D20" s="463" t="s">
        <v>244</v>
      </c>
      <c r="E20" s="464"/>
      <c r="F20" s="464"/>
      <c r="G20" s="465"/>
      <c r="U20" s="250"/>
    </row>
    <row r="21" spans="3:21" ht="11.25" customHeight="1">
      <c r="D21" s="466" t="s">
        <v>233</v>
      </c>
      <c r="E21" s="466"/>
      <c r="F21" s="466"/>
      <c r="G21" s="467" t="s">
        <v>234</v>
      </c>
    </row>
    <row r="22" spans="3:21" ht="11.25" customHeight="1">
      <c r="D22" s="377" t="s">
        <v>25</v>
      </c>
      <c r="E22" s="330" t="s">
        <v>257</v>
      </c>
      <c r="F22" s="331" t="s">
        <v>223</v>
      </c>
      <c r="G22" s="468"/>
    </row>
    <row r="23" spans="3:21" ht="12" customHeight="1">
      <c r="D23" s="348" t="s">
        <v>26</v>
      </c>
      <c r="E23" s="332">
        <v>2</v>
      </c>
      <c r="F23" s="333">
        <v>3</v>
      </c>
      <c r="G23" s="334">
        <v>4</v>
      </c>
    </row>
    <row r="24" spans="3:21">
      <c r="D24" s="326">
        <v>1</v>
      </c>
      <c r="E24" s="336" t="s">
        <v>259</v>
      </c>
      <c r="F24" s="363" t="str">
        <f>IF(form_up_date="","",form_up_date)</f>
        <v>09.10.2019</v>
      </c>
      <c r="G24" s="365" t="s">
        <v>260</v>
      </c>
    </row>
    <row r="25" spans="3:21" ht="45">
      <c r="D25" s="326" t="s">
        <v>271</v>
      </c>
      <c r="E25" s="336" t="s">
        <v>261</v>
      </c>
      <c r="F25" s="363" t="s">
        <v>637</v>
      </c>
      <c r="G25" s="337" t="s">
        <v>330</v>
      </c>
    </row>
    <row r="26" spans="3:21" ht="22.5">
      <c r="D26" s="326" t="s">
        <v>272</v>
      </c>
      <c r="E26" s="336" t="s">
        <v>262</v>
      </c>
      <c r="F26" s="363" t="s">
        <v>357</v>
      </c>
      <c r="G26" s="365" t="s">
        <v>263</v>
      </c>
    </row>
    <row r="27" spans="3:21" ht="22.5">
      <c r="D27" s="326" t="s">
        <v>273</v>
      </c>
      <c r="E27" s="336" t="s">
        <v>264</v>
      </c>
      <c r="F27" s="364" t="s">
        <v>265</v>
      </c>
      <c r="G27" s="337"/>
    </row>
    <row r="28" spans="3:21">
      <c r="D28" s="335" t="str">
        <f>D27&amp;".1"</f>
        <v>4.1.1</v>
      </c>
      <c r="E28" s="338" t="s">
        <v>3</v>
      </c>
      <c r="F28" s="363" t="str">
        <f>IF(region_name="","",region_name)</f>
        <v>Ямало-Ненецкий автономный округ</v>
      </c>
      <c r="G28" s="365" t="s">
        <v>266</v>
      </c>
    </row>
    <row r="29" spans="3:21" ht="22.5">
      <c r="D29" s="326" t="s">
        <v>274</v>
      </c>
      <c r="E29" s="339" t="s">
        <v>267</v>
      </c>
      <c r="F29" s="363" t="s">
        <v>631</v>
      </c>
      <c r="G29" s="367" t="s">
        <v>268</v>
      </c>
    </row>
    <row r="30" spans="3:21" ht="56.25">
      <c r="D30" s="326" t="s">
        <v>275</v>
      </c>
      <c r="E30" s="340" t="s">
        <v>269</v>
      </c>
      <c r="F30" s="363" t="s">
        <v>638</v>
      </c>
      <c r="G30" s="347" t="s">
        <v>329</v>
      </c>
    </row>
    <row r="31" spans="3:21">
      <c r="D31" s="341"/>
      <c r="E31" s="342"/>
      <c r="F31" s="343"/>
      <c r="G31" s="344"/>
    </row>
    <row r="32" spans="3:21">
      <c r="D32" s="345"/>
      <c r="E32" s="460" t="s">
        <v>270</v>
      </c>
      <c r="F32" s="460"/>
      <c r="G32" s="34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01">
    <pageSetUpPr fitToPage="1"/>
  </sheetPr>
  <dimension ref="A1:S18"/>
  <sheetViews>
    <sheetView showGridLines="0" tabSelected="1" topLeftCell="C4" zoomScaleNormal="100" workbookViewId="0">
      <selection activeCell="G12" sqref="G12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8" width="40.7109375" style="18" customWidth="1"/>
    <col min="9" max="9" width="93.42578125" style="179" customWidth="1"/>
    <col min="10" max="18" width="10.5703125" style="18"/>
    <col min="19" max="19" width="10.5703125" style="238"/>
    <col min="20" max="16384" width="10.5703125" style="18"/>
  </cols>
  <sheetData>
    <row r="1" spans="1:19" s="179" customFormat="1" ht="15" hidden="1" customHeight="1">
      <c r="C1" s="226"/>
      <c r="G1" s="179">
        <v>4</v>
      </c>
      <c r="H1" s="179">
        <v>5</v>
      </c>
      <c r="S1" s="239"/>
    </row>
    <row r="2" spans="1:19" ht="67.5" hidden="1">
      <c r="D2" s="326"/>
      <c r="E2" s="361"/>
      <c r="F2" s="328" t="s">
        <v>74</v>
      </c>
      <c r="G2" s="327"/>
      <c r="H2" s="327"/>
      <c r="I2" s="319" t="s">
        <v>341</v>
      </c>
    </row>
    <row r="3" spans="1:19" s="179" customFormat="1" ht="15" hidden="1" customHeight="1">
      <c r="C3" s="226"/>
      <c r="S3" s="239"/>
    </row>
    <row r="4" spans="1:19" ht="11.25" customHeight="1">
      <c r="C4" s="71"/>
      <c r="D4" s="72"/>
      <c r="E4" s="72"/>
      <c r="F4" s="72"/>
      <c r="G4" s="72"/>
      <c r="H4" s="72"/>
    </row>
    <row r="5" spans="1:19" ht="36.75" customHeight="1">
      <c r="C5" s="71"/>
      <c r="D5" s="461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  <c r="E5" s="461"/>
      <c r="F5" s="461"/>
      <c r="G5" s="461"/>
      <c r="H5" s="383"/>
      <c r="I5" s="228"/>
    </row>
    <row r="6" spans="1:19" ht="15" customHeight="1">
      <c r="C6" s="71"/>
      <c r="D6" s="462" t="str">
        <f>IF(org=0,"Не определено",org)</f>
        <v>АО "Салехардэнерго"</v>
      </c>
      <c r="E6" s="462"/>
      <c r="F6" s="462"/>
      <c r="G6" s="462"/>
      <c r="H6" s="383"/>
      <c r="I6" s="228"/>
    </row>
    <row r="7" spans="1:19" ht="11.25" customHeight="1">
      <c r="C7" s="71"/>
      <c r="D7" s="72"/>
      <c r="E7" s="72"/>
      <c r="F7" s="72"/>
      <c r="G7" s="228">
        <v>22</v>
      </c>
      <c r="H7" s="228">
        <v>25</v>
      </c>
    </row>
    <row r="8" spans="1:19" ht="112.5">
      <c r="C8" s="71"/>
      <c r="D8" s="420" t="s">
        <v>25</v>
      </c>
      <c r="E8" s="470" t="s">
        <v>257</v>
      </c>
      <c r="F8" s="470" t="s">
        <v>159</v>
      </c>
      <c r="G8" s="321" t="s">
        <v>635</v>
      </c>
      <c r="H8" s="321" t="s">
        <v>636</v>
      </c>
      <c r="I8" s="469" t="s">
        <v>234</v>
      </c>
    </row>
    <row r="9" spans="1:19" ht="21" customHeight="1">
      <c r="C9" s="71"/>
      <c r="D9" s="420"/>
      <c r="E9" s="470"/>
      <c r="F9" s="470"/>
      <c r="G9" s="322" t="s">
        <v>223</v>
      </c>
      <c r="H9" s="322" t="s">
        <v>223</v>
      </c>
      <c r="I9" s="466"/>
    </row>
    <row r="10" spans="1:19" ht="11.25" hidden="1" customHeight="1">
      <c r="C10" s="71"/>
      <c r="D10" s="74" t="s">
        <v>26</v>
      </c>
      <c r="E10" s="74" t="s">
        <v>0</v>
      </c>
      <c r="F10" s="74" t="s">
        <v>1</v>
      </c>
      <c r="G10" s="227" t="str">
        <f>G1&amp;".1"</f>
        <v>4.1</v>
      </c>
      <c r="H10" s="227" t="str">
        <f>H1&amp;".1"</f>
        <v>5.1</v>
      </c>
      <c r="I10" s="319"/>
    </row>
    <row r="11" spans="1:19" ht="22.5">
      <c r="A11" s="18"/>
      <c r="C11" s="39"/>
      <c r="D11" s="173">
        <v>1</v>
      </c>
      <c r="E11" s="224" t="s">
        <v>160</v>
      </c>
      <c r="F11" s="173" t="s">
        <v>255</v>
      </c>
      <c r="G11" s="323">
        <v>0</v>
      </c>
      <c r="H11" s="323">
        <v>3</v>
      </c>
      <c r="I11" s="319" t="s">
        <v>338</v>
      </c>
    </row>
    <row r="12" spans="1:19" ht="22.5">
      <c r="A12" s="18"/>
      <c r="C12" s="39"/>
      <c r="D12" s="173">
        <v>2</v>
      </c>
      <c r="E12" s="225" t="s">
        <v>161</v>
      </c>
      <c r="F12" s="258" t="s">
        <v>255</v>
      </c>
      <c r="G12" s="323">
        <v>0</v>
      </c>
      <c r="H12" s="323">
        <v>1</v>
      </c>
      <c r="I12" s="319" t="s">
        <v>339</v>
      </c>
    </row>
    <row r="13" spans="1:19" ht="22.5">
      <c r="A13" s="18"/>
      <c r="C13" s="39"/>
      <c r="D13" s="173">
        <v>3</v>
      </c>
      <c r="E13" s="225" t="s">
        <v>171</v>
      </c>
      <c r="F13" s="258" t="s">
        <v>255</v>
      </c>
      <c r="G13" s="323">
        <v>0</v>
      </c>
      <c r="H13" s="323">
        <v>0</v>
      </c>
      <c r="I13" s="319" t="s">
        <v>340</v>
      </c>
    </row>
    <row r="14" spans="1:19" ht="45">
      <c r="A14" s="18"/>
      <c r="C14" s="39"/>
      <c r="D14" s="258">
        <v>4</v>
      </c>
      <c r="E14" s="260" t="s">
        <v>254</v>
      </c>
      <c r="F14" s="258" t="s">
        <v>265</v>
      </c>
      <c r="G14" s="357"/>
      <c r="H14" s="357"/>
      <c r="I14" s="319" t="s">
        <v>343</v>
      </c>
    </row>
    <row r="15" spans="1:19" ht="67.5">
      <c r="A15" s="18"/>
      <c r="C15" s="39"/>
      <c r="D15" s="258">
        <v>5</v>
      </c>
      <c r="E15" s="260" t="s">
        <v>337</v>
      </c>
      <c r="F15" s="258" t="s">
        <v>74</v>
      </c>
      <c r="G15" s="324">
        <f>SUM(G16:G18)</f>
        <v>0</v>
      </c>
      <c r="H15" s="324">
        <f>SUM(H16:H18)</f>
        <v>0</v>
      </c>
      <c r="I15" s="319" t="s">
        <v>342</v>
      </c>
    </row>
    <row r="16" spans="1:19" ht="15" hidden="1" customHeight="1">
      <c r="D16" s="72" t="s">
        <v>256</v>
      </c>
      <c r="E16" s="223"/>
      <c r="F16" s="72"/>
      <c r="G16" s="72"/>
      <c r="H16" s="72"/>
    </row>
    <row r="17" spans="1:19" ht="67.5">
      <c r="C17" s="154"/>
      <c r="D17" s="326" t="s">
        <v>283</v>
      </c>
      <c r="E17" s="360" t="s">
        <v>639</v>
      </c>
      <c r="F17" s="358" t="s">
        <v>74</v>
      </c>
      <c r="G17" s="327"/>
      <c r="H17" s="327"/>
      <c r="I17" s="319" t="s">
        <v>341</v>
      </c>
    </row>
    <row r="18" spans="1:19" ht="11.25">
      <c r="A18" s="18"/>
      <c r="C18" s="18"/>
      <c r="D18" s="277"/>
      <c r="E18" s="181" t="s">
        <v>344</v>
      </c>
      <c r="F18" s="320"/>
      <c r="G18" s="320"/>
      <c r="H18" s="320"/>
      <c r="I18" s="325"/>
      <c r="S18" s="18"/>
    </row>
  </sheetData>
  <sheetProtection password="FA9C" sheet="1" objects="1" scenarios="1" formatColumns="0" formatRows="0"/>
  <mergeCells count="6">
    <mergeCell ref="I8:I9"/>
    <mergeCell ref="D5:G5"/>
    <mergeCell ref="D6:G6"/>
    <mergeCell ref="D8:D9"/>
    <mergeCell ref="E8:E9"/>
    <mergeCell ref="F8:F9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E17 E2 G14:H14">
      <formula1>900</formula1>
    </dataValidation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11 E8"/>
    <dataValidation type="whole" allowBlank="1" showErrorMessage="1" errorTitle="Ошибка" error="Допускается ввод только неотрицательных целых чисел!" sqref="G11:H13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G17:H17 G2:H2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04">
    <pageSetUpPr fitToPage="1"/>
  </sheetPr>
  <dimension ref="A1:U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8"/>
    <col min="22" max="16384" width="9.140625" style="7"/>
  </cols>
  <sheetData>
    <row r="1" spans="3:21" s="78" customFormat="1" hidden="1">
      <c r="C1" s="77"/>
      <c r="U1" s="247"/>
    </row>
    <row r="2" spans="3:21" s="78" customFormat="1" hidden="1">
      <c r="C2" s="77"/>
      <c r="U2" s="247"/>
    </row>
    <row r="3" spans="3:21" s="78" customFormat="1" hidden="1">
      <c r="C3" s="77"/>
      <c r="U3" s="247"/>
    </row>
    <row r="4" spans="3:21" s="78" customFormat="1" hidden="1">
      <c r="C4" s="77"/>
      <c r="U4" s="247"/>
    </row>
    <row r="5" spans="3:21" s="78" customFormat="1" hidden="1">
      <c r="C5" s="77"/>
      <c r="U5" s="247"/>
    </row>
    <row r="6" spans="3:21" s="78" customFormat="1" ht="10.5" customHeight="1">
      <c r="C6" s="79"/>
      <c r="D6" s="80"/>
      <c r="E6" s="80"/>
      <c r="U6" s="247"/>
    </row>
    <row r="7" spans="3:21" s="78" customFormat="1" ht="20.100000000000001" customHeight="1">
      <c r="C7" s="79"/>
      <c r="D7" s="471" t="s">
        <v>162</v>
      </c>
      <c r="E7" s="471"/>
      <c r="U7" s="247"/>
    </row>
    <row r="8" spans="3:21" s="78" customFormat="1" ht="15" customHeight="1">
      <c r="C8" s="79"/>
      <c r="D8" s="472" t="str">
        <f>IF(org=0,"Не определено",org)</f>
        <v>АО "Салехардэнерго"</v>
      </c>
      <c r="E8" s="472"/>
      <c r="U8" s="247"/>
    </row>
    <row r="9" spans="3:21" s="78" customFormat="1" ht="6.95" customHeight="1">
      <c r="C9" s="79"/>
      <c r="D9" s="80"/>
      <c r="E9" s="80"/>
      <c r="U9" s="247"/>
    </row>
    <row r="10" spans="3:21" s="78" customFormat="1" ht="22.5" customHeight="1">
      <c r="C10" s="79"/>
      <c r="D10" s="49" t="s">
        <v>25</v>
      </c>
      <c r="E10" s="48" t="s">
        <v>121</v>
      </c>
      <c r="U10" s="247"/>
    </row>
    <row r="11" spans="3:21" s="78" customFormat="1" ht="11.25" customHeight="1">
      <c r="C11" s="79"/>
      <c r="D11" s="74" t="s">
        <v>26</v>
      </c>
      <c r="E11" s="74" t="s">
        <v>0</v>
      </c>
      <c r="U11" s="247"/>
    </row>
    <row r="12" spans="3:21" s="78" customFormat="1" ht="15" hidden="1" customHeight="1">
      <c r="C12" s="79"/>
      <c r="D12" s="81">
        <v>0</v>
      </c>
      <c r="E12" s="50"/>
      <c r="U12" s="247"/>
    </row>
    <row r="13" spans="3:21" s="78" customFormat="1" ht="14.1" customHeight="1">
      <c r="C13" s="82"/>
      <c r="D13" s="81">
        <v>1</v>
      </c>
      <c r="E13" s="51"/>
      <c r="U13" s="247"/>
    </row>
    <row r="14" spans="3:21" s="78" customFormat="1" ht="15" customHeight="1">
      <c r="C14" s="79"/>
      <c r="D14" s="87"/>
      <c r="E14" s="88" t="s">
        <v>172</v>
      </c>
      <c r="U14" s="247"/>
    </row>
    <row r="15" spans="3:21" s="78" customFormat="1" ht="11.25" customHeight="1">
      <c r="C15" s="77"/>
      <c r="U15" s="247"/>
    </row>
    <row r="16" spans="3:21" s="78" customFormat="1">
      <c r="C16" s="77"/>
      <c r="D16" s="151"/>
      <c r="E16" s="83"/>
      <c r="F16" s="83"/>
      <c r="G16" s="84"/>
      <c r="H16" s="84"/>
      <c r="I16" s="84"/>
      <c r="U16" s="247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62" hidden="1" customWidth="1"/>
    <col min="2" max="2" width="9.140625" style="263" hidden="1" customWidth="1"/>
    <col min="3" max="3" width="3.7109375" style="264" customWidth="1"/>
    <col min="4" max="4" width="7" style="265" bestFit="1" customWidth="1"/>
    <col min="5" max="5" width="11.28515625" style="265" customWidth="1"/>
    <col min="6" max="6" width="41" style="265" customWidth="1"/>
    <col min="7" max="7" width="18" style="265" customWidth="1"/>
    <col min="8" max="8" width="13.140625" style="265" customWidth="1"/>
    <col min="9" max="9" width="11.42578125" style="265" customWidth="1"/>
    <col min="10" max="10" width="42.140625" style="265" customWidth="1"/>
    <col min="11" max="11" width="115.7109375" style="265" customWidth="1"/>
    <col min="12" max="12" width="3.7109375" style="265" customWidth="1"/>
    <col min="13" max="16384" width="9.140625" style="265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76" t="s">
        <v>232</v>
      </c>
      <c r="E5" s="476"/>
      <c r="F5" s="476"/>
      <c r="G5" s="476"/>
      <c r="H5" s="476"/>
      <c r="I5" s="476"/>
      <c r="J5" s="476"/>
      <c r="K5" s="266"/>
    </row>
    <row r="6" spans="1:14" s="288" customFormat="1" ht="3" hidden="1" customHeight="1">
      <c r="A6" s="284"/>
      <c r="B6" s="285"/>
      <c r="C6" s="286"/>
      <c r="D6" s="287"/>
      <c r="E6" s="287"/>
      <c r="G6" s="287"/>
      <c r="H6" s="287"/>
      <c r="I6" s="287"/>
      <c r="J6" s="287"/>
      <c r="K6" s="287"/>
    </row>
    <row r="7" spans="1:14" s="284" customFormat="1" ht="3" customHeight="1">
      <c r="B7" s="285"/>
      <c r="C7" s="286"/>
      <c r="D7" s="289"/>
      <c r="E7" s="289"/>
      <c r="G7" s="289"/>
      <c r="H7" s="289"/>
      <c r="I7" s="289"/>
      <c r="J7" s="289"/>
      <c r="K7" s="289"/>
      <c r="L7" s="290"/>
    </row>
    <row r="8" spans="1:14" s="288" customFormat="1">
      <c r="A8" s="284"/>
      <c r="B8" s="285"/>
      <c r="C8" s="286"/>
      <c r="D8" s="477" t="s">
        <v>233</v>
      </c>
      <c r="E8" s="477"/>
      <c r="F8" s="477"/>
      <c r="G8" s="477"/>
      <c r="H8" s="477"/>
      <c r="I8" s="477"/>
      <c r="J8" s="477"/>
      <c r="K8" s="477" t="s">
        <v>234</v>
      </c>
    </row>
    <row r="9" spans="1:14" s="288" customFormat="1">
      <c r="A9" s="284"/>
      <c r="B9" s="285"/>
      <c r="C9" s="286"/>
      <c r="D9" s="477" t="s">
        <v>25</v>
      </c>
      <c r="E9" s="477" t="s">
        <v>235</v>
      </c>
      <c r="F9" s="477"/>
      <c r="G9" s="477" t="s">
        <v>236</v>
      </c>
      <c r="H9" s="477"/>
      <c r="I9" s="477"/>
      <c r="J9" s="477"/>
      <c r="K9" s="477"/>
    </row>
    <row r="10" spans="1:14" s="288" customFormat="1" ht="22.5">
      <c r="A10" s="284"/>
      <c r="B10" s="285"/>
      <c r="C10" s="286"/>
      <c r="D10" s="477"/>
      <c r="E10" s="256" t="s">
        <v>237</v>
      </c>
      <c r="F10" s="256" t="s">
        <v>148</v>
      </c>
      <c r="G10" s="256" t="s">
        <v>148</v>
      </c>
      <c r="H10" s="256" t="s">
        <v>237</v>
      </c>
      <c r="I10" s="256" t="s">
        <v>238</v>
      </c>
      <c r="J10" s="256" t="s">
        <v>239</v>
      </c>
      <c r="K10" s="477"/>
    </row>
    <row r="11" spans="1:14" s="288" customFormat="1" ht="12" customHeight="1">
      <c r="A11" s="284"/>
      <c r="B11" s="285"/>
      <c r="C11" s="286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7" t="s">
        <v>1</v>
      </c>
      <c r="B12" s="268" t="s">
        <v>144</v>
      </c>
      <c r="C12" s="269"/>
      <c r="D12" s="270" t="s">
        <v>26</v>
      </c>
      <c r="E12" s="271"/>
      <c r="F12" s="272"/>
      <c r="G12" s="272"/>
      <c r="H12" s="272"/>
      <c r="I12" s="273"/>
      <c r="J12" s="274"/>
      <c r="K12" s="473" t="s">
        <v>240</v>
      </c>
      <c r="M12" s="275" t="str">
        <f>IF(ISERROR(INDEX(kind_of_nameforms,MATCH(E12,kind_of_forms,0),1)),"",INDEX(kind_of_nameforms,MATCH(E12,kind_of_forms,0),1))</f>
        <v/>
      </c>
      <c r="N12" s="276"/>
    </row>
    <row r="13" spans="1:14" ht="15" customHeight="1">
      <c r="A13" s="265"/>
      <c r="B13" s="265"/>
      <c r="C13" s="265"/>
      <c r="D13" s="277"/>
      <c r="E13" s="278" t="s">
        <v>172</v>
      </c>
      <c r="F13" s="279"/>
      <c r="G13" s="279"/>
      <c r="H13" s="279"/>
      <c r="I13" s="279"/>
      <c r="J13" s="280"/>
      <c r="K13" s="474"/>
    </row>
    <row r="14" spans="1:14" ht="3" customHeight="1">
      <c r="A14" s="265"/>
      <c r="B14" s="265"/>
      <c r="C14" s="265"/>
    </row>
    <row r="15" spans="1:14" ht="27.75" customHeight="1">
      <c r="E15" s="475" t="s">
        <v>241</v>
      </c>
      <c r="F15" s="475"/>
      <c r="G15" s="475"/>
      <c r="H15" s="475"/>
      <c r="I15" s="475"/>
      <c r="J15" s="475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8"/>
    <col min="13" max="16384" width="9.140625" style="7"/>
  </cols>
  <sheetData>
    <row r="1" spans="3:12" s="78" customFormat="1" hidden="1">
      <c r="C1" s="85"/>
      <c r="L1" s="247"/>
    </row>
    <row r="2" spans="3:12" s="78" customFormat="1" hidden="1">
      <c r="C2" s="85"/>
      <c r="L2" s="247"/>
    </row>
    <row r="3" spans="3:12" s="78" customFormat="1" hidden="1">
      <c r="C3" s="85"/>
      <c r="L3" s="247"/>
    </row>
    <row r="4" spans="3:12" s="78" customFormat="1" hidden="1">
      <c r="C4" s="85"/>
      <c r="L4" s="247"/>
    </row>
    <row r="5" spans="3:12" s="78" customFormat="1" hidden="1">
      <c r="C5" s="85"/>
      <c r="L5" s="247"/>
    </row>
    <row r="6" spans="3:12" s="78" customFormat="1" ht="10.5" customHeight="1">
      <c r="C6" s="86"/>
      <c r="D6" s="80"/>
      <c r="E6" s="80"/>
      <c r="L6" s="247"/>
    </row>
    <row r="7" spans="3:12" s="78" customFormat="1" ht="20.100000000000001" customHeight="1">
      <c r="C7" s="86"/>
      <c r="D7" s="478" t="s">
        <v>6</v>
      </c>
      <c r="E7" s="478"/>
      <c r="L7" s="247"/>
    </row>
    <row r="8" spans="3:12" s="78" customFormat="1" ht="15" customHeight="1">
      <c r="C8" s="86"/>
      <c r="D8" s="472" t="str">
        <f>IF(org=0,"Не определено",org)</f>
        <v>АО "Салехардэнерго"</v>
      </c>
      <c r="E8" s="472"/>
      <c r="L8" s="247"/>
    </row>
    <row r="9" spans="3:12" s="78" customFormat="1" ht="6.95" customHeight="1">
      <c r="C9" s="86"/>
      <c r="D9" s="80"/>
      <c r="E9" s="80"/>
      <c r="L9" s="247"/>
    </row>
    <row r="10" spans="3:12" s="78" customFormat="1" ht="22.5" customHeight="1">
      <c r="C10" s="86"/>
      <c r="D10" s="49" t="s">
        <v>25</v>
      </c>
      <c r="E10" s="48" t="s">
        <v>29</v>
      </c>
      <c r="L10" s="247"/>
    </row>
    <row r="11" spans="3:12" s="78" customFormat="1" ht="11.25" customHeight="1">
      <c r="C11" s="86"/>
      <c r="D11" s="74" t="s">
        <v>26</v>
      </c>
      <c r="E11" s="74" t="s">
        <v>0</v>
      </c>
      <c r="L11" s="247"/>
    </row>
    <row r="12" spans="3:12" s="78" customFormat="1" ht="15" hidden="1" customHeight="1">
      <c r="C12" s="86"/>
      <c r="D12" s="81">
        <v>0</v>
      </c>
      <c r="E12" s="50"/>
      <c r="L12" s="247"/>
    </row>
    <row r="13" spans="3:12" s="78" customFormat="1" ht="15" customHeight="1">
      <c r="C13" s="86"/>
      <c r="D13" s="87"/>
      <c r="E13" s="88" t="s">
        <v>30</v>
      </c>
      <c r="L13" s="247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Check"/>
  <dimension ref="B1:E4"/>
  <sheetViews>
    <sheetView showGridLines="0" zoomScaleNormal="100" workbookViewId="0"/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79" t="s">
        <v>7</v>
      </c>
      <c r="C2" s="479"/>
      <c r="D2" s="479"/>
      <c r="E2" s="479"/>
    </row>
    <row r="3" spans="2:5" ht="6.95" customHeight="1"/>
    <row r="4" spans="2:5" ht="21.75" customHeight="1">
      <c r="B4" s="191" t="s">
        <v>118</v>
      </c>
      <c r="C4" s="191" t="s">
        <v>119</v>
      </c>
      <c r="D4" s="191" t="s">
        <v>24</v>
      </c>
      <c r="E4" s="190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 codeName="AllSheetsInThisWorkbook">
    <tabColor indexed="47"/>
  </sheetPr>
  <dimension ref="A1:B277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244</v>
      </c>
      <c r="B7" t="s">
        <v>79</v>
      </c>
    </row>
    <row r="8" spans="1:2">
      <c r="A8" t="s">
        <v>345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280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281</v>
      </c>
    </row>
    <row r="14" spans="1:2">
      <c r="A14"/>
      <c r="B14" t="s">
        <v>163</v>
      </c>
    </row>
    <row r="15" spans="1:2">
      <c r="A15"/>
      <c r="B15" t="s">
        <v>164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282</v>
      </c>
    </row>
    <row r="34" spans="1:2">
      <c r="A34"/>
      <c r="B34" t="s">
        <v>96</v>
      </c>
    </row>
    <row r="35" spans="1:2">
      <c r="A35"/>
      <c r="B35" t="s">
        <v>204</v>
      </c>
    </row>
    <row r="36" spans="1:2">
      <c r="A36"/>
      <c r="B36" t="s">
        <v>98</v>
      </c>
    </row>
    <row r="37" spans="1:2">
      <c r="A37"/>
      <c r="B37" t="s">
        <v>165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S1" s="480" t="s">
        <v>243</v>
      </c>
      <c r="T1" s="480"/>
    </row>
    <row r="2" spans="1:20" ht="25.5">
      <c r="A2" s="359" t="s">
        <v>176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 t="s">
        <v>346</v>
      </c>
      <c r="M2" s="31" t="s">
        <v>229</v>
      </c>
      <c r="S2" s="291" t="s">
        <v>244</v>
      </c>
      <c r="T2" s="292" t="s">
        <v>245</v>
      </c>
    </row>
    <row r="3" spans="1:20" ht="112.5">
      <c r="A3" s="359" t="s">
        <v>177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 t="s">
        <v>347</v>
      </c>
      <c r="M3" s="31" t="s">
        <v>230</v>
      </c>
      <c r="S3" s="293" t="s">
        <v>345</v>
      </c>
      <c r="T3" s="366" t="str">
        <f>Титульный!E5</f>
        <v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v>
      </c>
    </row>
    <row r="4" spans="1:20" ht="25.5">
      <c r="A4" s="359" t="s">
        <v>284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 t="s">
        <v>348</v>
      </c>
      <c r="M4" s="31"/>
    </row>
    <row r="5" spans="1:20" ht="25.5">
      <c r="A5" s="359" t="s">
        <v>219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</row>
    <row r="6" spans="1:20">
      <c r="A6" s="359" t="s">
        <v>206</v>
      </c>
      <c r="C6" s="23">
        <v>2017</v>
      </c>
      <c r="E6" s="24" t="s">
        <v>38</v>
      </c>
      <c r="F6" s="26"/>
      <c r="K6" s="61"/>
      <c r="L6" s="61"/>
    </row>
    <row r="7" spans="1:20" ht="12.75">
      <c r="A7" s="359" t="s">
        <v>285</v>
      </c>
      <c r="C7" s="23">
        <v>2018</v>
      </c>
      <c r="E7" s="24" t="s">
        <v>39</v>
      </c>
      <c r="F7" s="26"/>
      <c r="K7" s="68"/>
      <c r="L7" s="61"/>
    </row>
    <row r="8" spans="1:20">
      <c r="A8" s="359" t="s">
        <v>286</v>
      </c>
      <c r="C8" s="23">
        <v>2019</v>
      </c>
      <c r="E8" s="24" t="s">
        <v>40</v>
      </c>
      <c r="F8" s="26"/>
      <c r="K8" s="69" t="s">
        <v>127</v>
      </c>
    </row>
    <row r="9" spans="1:20">
      <c r="A9" s="359" t="s">
        <v>178</v>
      </c>
      <c r="C9" s="23">
        <v>2020</v>
      </c>
      <c r="E9" s="24" t="s">
        <v>41</v>
      </c>
      <c r="F9" s="26"/>
      <c r="K9" s="67"/>
    </row>
    <row r="10" spans="1:20" ht="12.75">
      <c r="A10" s="359" t="s">
        <v>287</v>
      </c>
      <c r="E10" s="24" t="s">
        <v>42</v>
      </c>
      <c r="F10" s="26"/>
      <c r="K10" s="68"/>
    </row>
    <row r="11" spans="1:20">
      <c r="A11" s="359" t="s">
        <v>288</v>
      </c>
      <c r="E11" s="24" t="s">
        <v>43</v>
      </c>
      <c r="F11" s="26"/>
      <c r="K11" s="70"/>
    </row>
    <row r="12" spans="1:20">
      <c r="A12" s="359" t="s">
        <v>289</v>
      </c>
      <c r="E12" s="24" t="s">
        <v>44</v>
      </c>
      <c r="F12" s="26"/>
    </row>
    <row r="13" spans="1:20">
      <c r="A13" s="359" t="s">
        <v>290</v>
      </c>
      <c r="E13" s="24" t="s">
        <v>45</v>
      </c>
      <c r="F13" s="26"/>
    </row>
    <row r="14" spans="1:20">
      <c r="A14" s="359" t="s">
        <v>291</v>
      </c>
    </row>
    <row r="15" spans="1:20">
      <c r="A15" s="359" t="s">
        <v>215</v>
      </c>
    </row>
    <row r="16" spans="1:20">
      <c r="A16" s="359" t="s">
        <v>207</v>
      </c>
      <c r="C16" s="146"/>
      <c r="D16" s="139"/>
      <c r="E16" s="139"/>
      <c r="G16" s="217" t="s">
        <v>167</v>
      </c>
    </row>
    <row r="17" spans="1:7">
      <c r="A17" s="359" t="s">
        <v>292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01.07.2019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30.09.2019</v>
      </c>
      <c r="G17" s="218" t="s">
        <v>514</v>
      </c>
    </row>
    <row r="18" spans="1:7">
      <c r="A18" s="359" t="s">
        <v>293</v>
      </c>
      <c r="C18" s="142"/>
      <c r="D18" s="143"/>
      <c r="E18" s="143"/>
      <c r="G18" s="146"/>
    </row>
    <row r="19" spans="1:7" ht="22.5">
      <c r="A19" s="359" t="s">
        <v>294</v>
      </c>
      <c r="C19" s="146"/>
      <c r="D19" s="139"/>
      <c r="E19" s="139"/>
      <c r="G19" s="217" t="s">
        <v>170</v>
      </c>
    </row>
    <row r="20" spans="1:7" ht="22.5">
      <c r="A20" s="359" t="s">
        <v>179</v>
      </c>
      <c r="C20" s="144" t="s">
        <v>132</v>
      </c>
      <c r="D20" s="145"/>
      <c r="E20" s="145"/>
      <c r="G20" s="69" t="b">
        <v>1</v>
      </c>
    </row>
    <row r="21" spans="1:7">
      <c r="A21" s="359" t="s">
        <v>180</v>
      </c>
    </row>
    <row r="22" spans="1:7">
      <c r="A22" s="359" t="s">
        <v>181</v>
      </c>
    </row>
    <row r="23" spans="1:7">
      <c r="A23" s="359" t="s">
        <v>295</v>
      </c>
    </row>
    <row r="24" spans="1:7">
      <c r="A24" s="359" t="s">
        <v>296</v>
      </c>
    </row>
    <row r="25" spans="1:7">
      <c r="A25" s="359" t="s">
        <v>182</v>
      </c>
    </row>
    <row r="26" spans="1:7">
      <c r="A26" s="359" t="s">
        <v>297</v>
      </c>
    </row>
    <row r="27" spans="1:7">
      <c r="A27" s="359" t="s">
        <v>183</v>
      </c>
    </row>
    <row r="28" spans="1:7">
      <c r="A28" s="359" t="s">
        <v>216</v>
      </c>
    </row>
    <row r="29" spans="1:7">
      <c r="A29" s="359" t="s">
        <v>208</v>
      </c>
    </row>
    <row r="30" spans="1:7">
      <c r="A30" s="359" t="s">
        <v>298</v>
      </c>
    </row>
    <row r="31" spans="1:7">
      <c r="A31" s="359" t="s">
        <v>299</v>
      </c>
    </row>
    <row r="32" spans="1:7">
      <c r="A32" s="359" t="s">
        <v>184</v>
      </c>
    </row>
    <row r="33" spans="1:1">
      <c r="A33" s="359" t="s">
        <v>300</v>
      </c>
    </row>
    <row r="34" spans="1:1">
      <c r="A34" s="359" t="s">
        <v>301</v>
      </c>
    </row>
    <row r="35" spans="1:1">
      <c r="A35" s="359" t="s">
        <v>302</v>
      </c>
    </row>
    <row r="36" spans="1:1">
      <c r="A36" s="359" t="s">
        <v>303</v>
      </c>
    </row>
    <row r="37" spans="1:1">
      <c r="A37" s="359" t="s">
        <v>304</v>
      </c>
    </row>
    <row r="38" spans="1:1">
      <c r="A38" s="359" t="s">
        <v>209</v>
      </c>
    </row>
    <row r="39" spans="1:1">
      <c r="A39" s="359" t="s">
        <v>305</v>
      </c>
    </row>
    <row r="40" spans="1:1">
      <c r="A40" s="359" t="s">
        <v>185</v>
      </c>
    </row>
    <row r="41" spans="1:1">
      <c r="A41" s="359" t="s">
        <v>186</v>
      </c>
    </row>
    <row r="42" spans="1:1">
      <c r="A42" s="359" t="s">
        <v>187</v>
      </c>
    </row>
    <row r="43" spans="1:1">
      <c r="A43" s="359" t="s">
        <v>306</v>
      </c>
    </row>
    <row r="44" spans="1:1">
      <c r="A44" s="359" t="s">
        <v>307</v>
      </c>
    </row>
    <row r="45" spans="1:1">
      <c r="A45" s="359" t="s">
        <v>210</v>
      </c>
    </row>
    <row r="46" spans="1:1">
      <c r="A46" s="359" t="s">
        <v>308</v>
      </c>
    </row>
    <row r="47" spans="1:1">
      <c r="A47" s="359" t="s">
        <v>309</v>
      </c>
    </row>
    <row r="48" spans="1:1">
      <c r="A48" s="359" t="s">
        <v>310</v>
      </c>
    </row>
    <row r="49" spans="1:1">
      <c r="A49" s="359" t="s">
        <v>311</v>
      </c>
    </row>
    <row r="50" spans="1:1">
      <c r="A50" s="359" t="s">
        <v>188</v>
      </c>
    </row>
    <row r="51" spans="1:1">
      <c r="A51" s="359" t="s">
        <v>189</v>
      </c>
    </row>
    <row r="52" spans="1:1">
      <c r="A52" s="359" t="s">
        <v>217</v>
      </c>
    </row>
    <row r="53" spans="1:1">
      <c r="A53" s="359" t="s">
        <v>312</v>
      </c>
    </row>
    <row r="54" spans="1:1">
      <c r="A54" s="359" t="s">
        <v>220</v>
      </c>
    </row>
    <row r="55" spans="1:1">
      <c r="A55" s="359" t="s">
        <v>190</v>
      </c>
    </row>
    <row r="56" spans="1:1">
      <c r="A56" s="359" t="s">
        <v>313</v>
      </c>
    </row>
    <row r="57" spans="1:1">
      <c r="A57" s="359" t="s">
        <v>191</v>
      </c>
    </row>
    <row r="58" spans="1:1">
      <c r="A58" s="359" t="s">
        <v>314</v>
      </c>
    </row>
    <row r="59" spans="1:1">
      <c r="A59" s="359" t="s">
        <v>315</v>
      </c>
    </row>
    <row r="60" spans="1:1">
      <c r="A60" s="359" t="s">
        <v>316</v>
      </c>
    </row>
    <row r="61" spans="1:1">
      <c r="A61" s="359" t="s">
        <v>317</v>
      </c>
    </row>
    <row r="62" spans="1:1">
      <c r="A62" s="359" t="s">
        <v>211</v>
      </c>
    </row>
    <row r="63" spans="1:1">
      <c r="A63" s="359" t="s">
        <v>318</v>
      </c>
    </row>
    <row r="64" spans="1:1">
      <c r="A64" s="359" t="s">
        <v>319</v>
      </c>
    </row>
    <row r="65" spans="1:1">
      <c r="A65" s="359" t="s">
        <v>221</v>
      </c>
    </row>
    <row r="66" spans="1:1">
      <c r="A66" s="359" t="s">
        <v>212</v>
      </c>
    </row>
    <row r="67" spans="1:1">
      <c r="A67" s="359" t="s">
        <v>192</v>
      </c>
    </row>
    <row r="68" spans="1:1">
      <c r="A68" s="359" t="s">
        <v>320</v>
      </c>
    </row>
    <row r="69" spans="1:1">
      <c r="A69" s="359" t="s">
        <v>321</v>
      </c>
    </row>
    <row r="70" spans="1:1">
      <c r="A70" s="359" t="s">
        <v>322</v>
      </c>
    </row>
    <row r="71" spans="1:1">
      <c r="A71" s="359" t="s">
        <v>323</v>
      </c>
    </row>
    <row r="72" spans="1:1">
      <c r="A72" s="359" t="s">
        <v>193</v>
      </c>
    </row>
    <row r="73" spans="1:1">
      <c r="A73" s="359" t="s">
        <v>324</v>
      </c>
    </row>
    <row r="74" spans="1:1">
      <c r="A74" s="359" t="s">
        <v>194</v>
      </c>
    </row>
    <row r="75" spans="1:1">
      <c r="A75" s="359" t="s">
        <v>195</v>
      </c>
    </row>
    <row r="76" spans="1:1">
      <c r="A76" s="359" t="s">
        <v>196</v>
      </c>
    </row>
    <row r="77" spans="1:1">
      <c r="A77" s="359" t="s">
        <v>197</v>
      </c>
    </row>
    <row r="78" spans="1:1">
      <c r="A78" s="359" t="s">
        <v>213</v>
      </c>
    </row>
    <row r="79" spans="1:1">
      <c r="A79" s="359" t="s">
        <v>218</v>
      </c>
    </row>
    <row r="80" spans="1:1">
      <c r="A80" s="359" t="s">
        <v>198</v>
      </c>
    </row>
    <row r="81" spans="1:1">
      <c r="A81" s="359" t="s">
        <v>199</v>
      </c>
    </row>
    <row r="82" spans="1:1">
      <c r="A82" s="359" t="s">
        <v>222</v>
      </c>
    </row>
    <row r="83" spans="1:1">
      <c r="A83" s="359" t="s">
        <v>325</v>
      </c>
    </row>
    <row r="84" spans="1:1">
      <c r="A84" s="359" t="s">
        <v>214</v>
      </c>
    </row>
    <row r="85" spans="1:1">
      <c r="A85" s="359" t="s">
        <v>326</v>
      </c>
    </row>
    <row r="86" spans="1:1">
      <c r="A86" s="359" t="s">
        <v>327</v>
      </c>
    </row>
    <row r="87" spans="1:1">
      <c r="A87" s="359" t="s">
        <v>328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modCheckCyan">
    <tabColor indexed="47"/>
  </sheetPr>
  <dimension ref="A2:A14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62">
        <f>IF('Сведения об изменении'!$E$13="",1,0)</f>
        <v>1</v>
      </c>
    </row>
    <row r="3" spans="1:1">
      <c r="A3" s="362">
        <f>IF(Дифференциация!$E$22="",1,0)</f>
        <v>0</v>
      </c>
    </row>
    <row r="4" spans="1:1">
      <c r="A4" s="362">
        <f>IF(Территории!$E$12="",1,0)</f>
        <v>0</v>
      </c>
    </row>
    <row r="5" spans="1:1">
      <c r="A5" s="362">
        <f>IF(Дифференциация!$E$25="",1,0)</f>
        <v>0</v>
      </c>
    </row>
    <row r="6" spans="1:1">
      <c r="A6" s="362">
        <f>IF(Дифференциация!$F$25="",1,0)</f>
        <v>0</v>
      </c>
    </row>
    <row r="7" spans="1:1">
      <c r="A7" s="362">
        <f>IF(Дифференциация!$J$25="",1,0)</f>
        <v>0</v>
      </c>
    </row>
    <row r="8" spans="1:1">
      <c r="A8" s="362">
        <f>IF('Форма 3.8'!$G$11="",1,0)</f>
        <v>0</v>
      </c>
    </row>
    <row r="9" spans="1:1">
      <c r="A9" s="362">
        <f>IF('Форма 3.8'!$H$11="",1,0)</f>
        <v>0</v>
      </c>
    </row>
    <row r="10" spans="1:1">
      <c r="A10" s="362">
        <f>IF('Форма 3.8'!$G$12="",1,0)</f>
        <v>0</v>
      </c>
    </row>
    <row r="11" spans="1:1">
      <c r="A11" s="362">
        <f>IF('Форма 3.8'!$H$12="",1,0)</f>
        <v>0</v>
      </c>
    </row>
    <row r="12" spans="1:1">
      <c r="A12" s="362">
        <f>IF('Форма 3.8'!$G$13="",1,0)</f>
        <v>0</v>
      </c>
    </row>
    <row r="13" spans="1:1">
      <c r="A13" s="362">
        <f>IF('Форма 3.8'!$H$13="",1,0)</f>
        <v>0</v>
      </c>
    </row>
    <row r="14" spans="1:1">
      <c r="A14" s="362">
        <f>IF('Форма 3.8'!$E$17="",1,0)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482"/>
      <c r="E1" s="482"/>
      <c r="F1" s="482"/>
      <c r="G1" s="482"/>
      <c r="H1" s="482"/>
      <c r="I1" s="482"/>
      <c r="J1" s="482"/>
      <c r="K1" s="482"/>
    </row>
    <row r="2" spans="1:11" ht="14.25">
      <c r="A2" s="150">
        <v>1</v>
      </c>
      <c r="B2" s="172" t="s">
        <v>146</v>
      </c>
      <c r="C2" s="150"/>
      <c r="D2" s="482"/>
      <c r="E2" s="482"/>
      <c r="F2" s="482"/>
      <c r="G2" s="482"/>
      <c r="H2" s="482"/>
      <c r="I2" s="482"/>
      <c r="J2" s="482"/>
      <c r="K2" s="482"/>
    </row>
    <row r="3" spans="1:11" ht="22.5">
      <c r="A3" s="150">
        <v>2</v>
      </c>
      <c r="B3" s="172" t="s">
        <v>147</v>
      </c>
      <c r="C3" s="150"/>
      <c r="D3" s="483"/>
      <c r="E3" s="483"/>
      <c r="F3" s="483"/>
      <c r="G3" s="483"/>
      <c r="H3" s="483"/>
      <c r="I3" s="483"/>
      <c r="J3" s="483"/>
      <c r="K3" s="483"/>
    </row>
    <row r="4" spans="1:11" ht="14.25">
      <c r="B4" s="171" t="s">
        <v>154</v>
      </c>
      <c r="C4" s="150"/>
      <c r="D4" s="484"/>
      <c r="E4" s="483"/>
      <c r="F4" s="483"/>
      <c r="G4" s="483"/>
      <c r="H4" s="483"/>
      <c r="I4" s="483"/>
      <c r="J4" s="483"/>
      <c r="K4" s="483"/>
    </row>
    <row r="5" spans="1:11" ht="33.75">
      <c r="A5" s="150">
        <v>1</v>
      </c>
      <c r="B5" s="172" t="s">
        <v>200</v>
      </c>
      <c r="C5" s="150"/>
      <c r="D5" s="481"/>
      <c r="E5" s="481"/>
      <c r="F5" s="481"/>
      <c r="G5" s="481"/>
      <c r="H5" s="481"/>
      <c r="I5" s="481"/>
      <c r="J5" s="481"/>
      <c r="K5" s="481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335</v>
      </c>
    </row>
    <row r="8" spans="1:11" ht="56.25">
      <c r="A8" s="150">
        <v>4</v>
      </c>
      <c r="B8" s="172" t="s">
        <v>336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50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9"/>
      <c r="V3" s="17"/>
      <c r="W3" s="17"/>
    </row>
    <row r="5" spans="1:83" ht="15" customHeight="1">
      <c r="D5" s="230"/>
      <c r="E5" s="232"/>
    </row>
    <row r="7" spans="1:83">
      <c r="A7" s="17" t="s">
        <v>242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9"/>
      <c r="V7" s="17"/>
      <c r="W7" s="17"/>
    </row>
    <row r="9" spans="1:83" s="78" customFormat="1" ht="15" customHeight="1">
      <c r="C9" s="109"/>
      <c r="D9" s="230"/>
      <c r="E9" s="231"/>
      <c r="U9" s="247"/>
    </row>
    <row r="13" spans="1:83">
      <c r="A13" s="17" t="s">
        <v>173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9"/>
      <c r="V13" s="17"/>
      <c r="W13" s="17"/>
    </row>
    <row r="14" spans="1:83">
      <c r="D14" s="312"/>
      <c r="E14" s="312"/>
      <c r="F14" s="312"/>
      <c r="G14" s="312"/>
      <c r="H14" s="312"/>
      <c r="I14" s="312"/>
      <c r="J14" s="312"/>
      <c r="K14" s="312"/>
      <c r="L14" s="312"/>
    </row>
    <row r="15" spans="1:83" s="66" customFormat="1" ht="15" customHeight="1">
      <c r="A15" s="36"/>
      <c r="B15" s="179" t="s">
        <v>149</v>
      </c>
      <c r="C15" s="485"/>
      <c r="D15" s="420">
        <v>1</v>
      </c>
      <c r="E15" s="486"/>
      <c r="F15" s="313"/>
      <c r="G15" s="258">
        <v>0</v>
      </c>
      <c r="H15" s="314"/>
      <c r="I15" s="175"/>
      <c r="J15" s="315" t="s">
        <v>253</v>
      </c>
      <c r="K15" s="201"/>
      <c r="L15" s="222"/>
      <c r="M15" s="304">
        <f>mergeValue(H15)</f>
        <v>0</v>
      </c>
      <c r="N15" s="295"/>
      <c r="O15" s="295"/>
      <c r="P15" s="304" t="str">
        <f t="array" ref="P15">IF(ISERROR(MATCH(MID(Q15,1,250),MID(note_ter,1,250),0)),"n","y")</f>
        <v>y</v>
      </c>
      <c r="Q15" s="295"/>
      <c r="R15" s="304" t="str">
        <f>K15&amp;"("&amp;L15&amp;")"</f>
        <v>()</v>
      </c>
      <c r="S15" s="179"/>
      <c r="T15" s="179"/>
      <c r="U15" s="239"/>
      <c r="V15" s="179"/>
      <c r="W15" s="179"/>
      <c r="X15" s="179"/>
      <c r="Y15" s="119"/>
      <c r="Z15" s="119"/>
      <c r="AA15" s="251"/>
      <c r="AB15" s="251"/>
      <c r="AC15" s="251"/>
      <c r="AD15" s="251"/>
      <c r="AE15" s="251"/>
      <c r="AF15" s="251"/>
      <c r="AG15" s="251"/>
      <c r="AH15" s="251"/>
      <c r="AI15" s="251"/>
      <c r="AJ15" s="251"/>
      <c r="AK15" s="251"/>
      <c r="AL15" s="251"/>
      <c r="AM15" s="251"/>
      <c r="AN15" s="251"/>
      <c r="AO15" s="251"/>
      <c r="AP15" s="251"/>
      <c r="AQ15" s="251"/>
      <c r="AR15" s="251"/>
      <c r="AS15" s="251"/>
      <c r="AT15" s="251"/>
      <c r="AU15" s="251"/>
      <c r="AV15" s="251"/>
      <c r="AW15" s="251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485"/>
      <c r="D16" s="420"/>
      <c r="E16" s="486"/>
      <c r="F16" s="175"/>
      <c r="G16" s="185"/>
      <c r="H16" s="201" t="s">
        <v>50</v>
      </c>
      <c r="I16" s="185"/>
      <c r="J16" s="185"/>
      <c r="K16" s="221"/>
      <c r="L16" s="222"/>
      <c r="M16" s="295"/>
      <c r="N16" s="295"/>
      <c r="O16" s="295"/>
      <c r="P16" s="295"/>
      <c r="Q16" s="304"/>
      <c r="R16" s="295"/>
      <c r="S16" s="179"/>
      <c r="T16" s="179"/>
      <c r="U16" s="239"/>
      <c r="V16" s="179"/>
      <c r="W16" s="179"/>
      <c r="X16" s="179"/>
      <c r="Y16" s="119"/>
      <c r="Z16" s="119"/>
      <c r="AA16" s="251"/>
      <c r="AB16" s="251"/>
      <c r="AC16" s="251"/>
      <c r="AD16" s="251"/>
      <c r="AE16" s="251"/>
      <c r="AF16" s="251"/>
      <c r="AG16" s="251"/>
      <c r="AH16" s="251"/>
      <c r="AI16" s="251"/>
      <c r="AJ16" s="251"/>
      <c r="AK16" s="251"/>
      <c r="AL16" s="251"/>
      <c r="AM16" s="251"/>
      <c r="AN16" s="251"/>
      <c r="AO16" s="251"/>
      <c r="AP16" s="251"/>
      <c r="AQ16" s="251"/>
      <c r="AR16" s="251"/>
      <c r="AS16" s="251"/>
      <c r="AT16" s="251"/>
      <c r="AU16" s="251"/>
      <c r="AV16" s="251"/>
      <c r="AW16" s="251"/>
      <c r="AX16" s="251"/>
      <c r="AY16" s="251"/>
      <c r="AZ16" s="251"/>
      <c r="BA16" s="251"/>
      <c r="BB16" s="251"/>
      <c r="BC16" s="251"/>
      <c r="BD16" s="251"/>
      <c r="BE16" s="251"/>
      <c r="BF16" s="251"/>
      <c r="BG16" s="251"/>
      <c r="BH16" s="251"/>
      <c r="BI16" s="251"/>
      <c r="BJ16" s="251"/>
      <c r="BK16" s="251"/>
      <c r="BL16" s="251"/>
      <c r="BM16" s="251"/>
      <c r="BN16" s="251"/>
      <c r="BO16" s="251"/>
      <c r="BP16" s="251"/>
      <c r="BQ16" s="251"/>
      <c r="BR16" s="251"/>
      <c r="BS16" s="251"/>
      <c r="BT16" s="251"/>
      <c r="BU16" s="251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33"/>
    </row>
    <row r="18" spans="1:83">
      <c r="A18" s="17" t="s">
        <v>174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4"/>
      <c r="R18" s="17"/>
      <c r="S18" s="17"/>
      <c r="T18" s="17"/>
      <c r="U18" s="249"/>
      <c r="V18" s="17"/>
      <c r="W18" s="17"/>
    </row>
    <row r="19" spans="1:83">
      <c r="F19" s="312"/>
      <c r="G19" s="312"/>
      <c r="H19" s="312"/>
      <c r="I19" s="312"/>
      <c r="J19" s="312"/>
      <c r="K19" s="312"/>
      <c r="L19" s="312"/>
      <c r="Q19" s="233"/>
    </row>
    <row r="20" spans="1:83" s="66" customFormat="1" ht="15" customHeight="1">
      <c r="A20" s="36"/>
      <c r="B20" s="179" t="s">
        <v>149</v>
      </c>
      <c r="C20" s="487"/>
      <c r="D20" s="71"/>
      <c r="E20" s="316"/>
      <c r="F20" s="488"/>
      <c r="G20" s="420">
        <v>0</v>
      </c>
      <c r="H20" s="495"/>
      <c r="I20" s="175"/>
      <c r="J20" s="315" t="s">
        <v>253</v>
      </c>
      <c r="K20" s="201"/>
      <c r="L20" s="222"/>
      <c r="M20" s="304">
        <f>mergeValue(H20)</f>
        <v>0</v>
      </c>
      <c r="N20" s="295"/>
      <c r="O20" s="295"/>
      <c r="P20" s="295"/>
      <c r="Q20" s="295"/>
      <c r="R20" s="304" t="str">
        <f>K20&amp;"("&amp;L20&amp;")"</f>
        <v>()</v>
      </c>
      <c r="S20" s="179"/>
      <c r="T20" s="179"/>
      <c r="U20" s="239"/>
      <c r="V20" s="179"/>
      <c r="W20" s="179"/>
      <c r="X20" s="179"/>
      <c r="Y20" s="119"/>
      <c r="Z20" s="119"/>
      <c r="AA20" s="251"/>
      <c r="AB20" s="251"/>
      <c r="AC20" s="251"/>
      <c r="AD20" s="251"/>
      <c r="AE20" s="251"/>
      <c r="AF20" s="251"/>
      <c r="AG20" s="251"/>
      <c r="AH20" s="251"/>
      <c r="AI20" s="251"/>
      <c r="AJ20" s="251"/>
      <c r="AK20" s="251"/>
      <c r="AL20" s="251"/>
      <c r="AM20" s="251"/>
      <c r="AN20" s="251"/>
      <c r="AO20" s="251"/>
      <c r="AP20" s="251"/>
      <c r="AQ20" s="251"/>
      <c r="AR20" s="251"/>
      <c r="AS20" s="251"/>
      <c r="AT20" s="251"/>
      <c r="AU20" s="251"/>
      <c r="AV20" s="251"/>
      <c r="AW20" s="251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487"/>
      <c r="D21" s="71"/>
      <c r="E21" s="316"/>
      <c r="F21" s="488"/>
      <c r="G21" s="420"/>
      <c r="H21" s="495"/>
      <c r="I21" s="185"/>
      <c r="J21" s="185"/>
      <c r="K21" s="201" t="s">
        <v>49</v>
      </c>
      <c r="L21" s="222"/>
      <c r="M21" s="295"/>
      <c r="N21" s="295"/>
      <c r="O21" s="295"/>
      <c r="P21" s="295"/>
      <c r="Q21" s="304"/>
      <c r="R21" s="295"/>
      <c r="S21" s="179"/>
      <c r="T21" s="179"/>
      <c r="U21" s="239"/>
      <c r="V21" s="179"/>
      <c r="W21" s="179"/>
      <c r="X21" s="179"/>
      <c r="Y21" s="119"/>
      <c r="Z21" s="119"/>
      <c r="AA21" s="251"/>
      <c r="AB21" s="251"/>
      <c r="AC21" s="251"/>
      <c r="AD21" s="251"/>
      <c r="AE21" s="251"/>
      <c r="AF21" s="251"/>
      <c r="AG21" s="251"/>
      <c r="AH21" s="251"/>
      <c r="AI21" s="251"/>
      <c r="AJ21" s="251"/>
      <c r="AK21" s="251"/>
      <c r="AL21" s="251"/>
      <c r="AM21" s="251"/>
      <c r="AN21" s="251"/>
      <c r="AO21" s="251"/>
      <c r="AP21" s="251"/>
      <c r="AQ21" s="251"/>
      <c r="AR21" s="251"/>
      <c r="AS21" s="251"/>
      <c r="AT21" s="251"/>
      <c r="AU21" s="251"/>
      <c r="AV21" s="251"/>
      <c r="AW21" s="251"/>
      <c r="AX21" s="251"/>
      <c r="AY21" s="251"/>
      <c r="AZ21" s="251"/>
      <c r="BA21" s="251"/>
      <c r="BB21" s="251"/>
      <c r="BC21" s="251"/>
      <c r="BD21" s="251"/>
      <c r="BE21" s="251"/>
      <c r="BF21" s="251"/>
      <c r="BG21" s="251"/>
      <c r="BH21" s="251"/>
      <c r="BI21" s="251"/>
      <c r="BJ21" s="251"/>
      <c r="BK21" s="251"/>
      <c r="BL21" s="251"/>
      <c r="BM21" s="251"/>
      <c r="BN21" s="251"/>
      <c r="BO21" s="251"/>
      <c r="BP21" s="251"/>
      <c r="BQ21" s="251"/>
      <c r="BR21" s="251"/>
      <c r="BS21" s="251"/>
      <c r="BT21" s="251"/>
      <c r="BU21" s="251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33"/>
    </row>
    <row r="23" spans="1:83">
      <c r="A23" s="17" t="s">
        <v>175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4"/>
      <c r="R23" s="17"/>
      <c r="S23" s="17"/>
      <c r="T23" s="17"/>
      <c r="U23" s="249"/>
      <c r="V23" s="17"/>
      <c r="W23" s="17"/>
    </row>
    <row r="24" spans="1:83">
      <c r="Q24" s="233"/>
    </row>
    <row r="25" spans="1:83" s="66" customFormat="1" ht="15" customHeight="1">
      <c r="A25" s="36"/>
      <c r="B25" s="179" t="s">
        <v>149</v>
      </c>
      <c r="C25" s="317"/>
      <c r="D25" s="56"/>
      <c r="E25" s="257"/>
      <c r="F25" s="56"/>
      <c r="G25" s="56"/>
      <c r="H25" s="56"/>
      <c r="I25" s="259"/>
      <c r="J25" s="258">
        <v>0</v>
      </c>
      <c r="K25" s="318"/>
      <c r="L25" s="180"/>
      <c r="M25" s="304">
        <f>mergeValue(H25)</f>
        <v>0</v>
      </c>
      <c r="N25" s="295"/>
      <c r="O25" s="295"/>
      <c r="P25" s="295"/>
      <c r="Q25" s="295"/>
      <c r="R25" s="304" t="str">
        <f>K25&amp;" ("&amp;L25&amp;")"</f>
        <v xml:space="preserve"> ()</v>
      </c>
      <c r="S25" s="179"/>
      <c r="T25" s="179"/>
      <c r="U25" s="239"/>
      <c r="V25" s="179"/>
      <c r="W25" s="179"/>
      <c r="X25" s="179"/>
      <c r="Y25" s="119"/>
      <c r="Z25" s="119"/>
      <c r="AA25" s="251"/>
      <c r="AB25" s="251"/>
      <c r="AC25" s="251"/>
      <c r="AD25" s="251"/>
      <c r="AE25" s="251"/>
      <c r="AF25" s="251"/>
      <c r="AG25" s="251"/>
      <c r="AH25" s="251"/>
      <c r="AI25" s="251"/>
      <c r="AJ25" s="251"/>
      <c r="AK25" s="251"/>
      <c r="AL25" s="251"/>
      <c r="AM25" s="251"/>
      <c r="AN25" s="251"/>
      <c r="AO25" s="251"/>
      <c r="AP25" s="251"/>
      <c r="AQ25" s="251"/>
      <c r="AR25" s="251"/>
      <c r="AS25" s="251"/>
      <c r="AT25" s="251"/>
      <c r="AU25" s="251"/>
      <c r="AV25" s="251"/>
      <c r="AW25" s="251"/>
      <c r="AX25" s="251"/>
      <c r="AY25" s="251"/>
      <c r="AZ25" s="251"/>
      <c r="BA25" s="251"/>
      <c r="BB25" s="251"/>
      <c r="BC25" s="251"/>
      <c r="BD25" s="251"/>
      <c r="BE25" s="251"/>
      <c r="BF25" s="251"/>
      <c r="BG25" s="251"/>
      <c r="BH25" s="251"/>
      <c r="BI25" s="251"/>
      <c r="BJ25" s="251"/>
      <c r="BK25" s="251"/>
      <c r="BL25" s="251"/>
      <c r="BM25" s="251"/>
      <c r="BN25" s="251"/>
      <c r="BO25" s="251"/>
      <c r="BP25" s="251"/>
      <c r="BQ25" s="251"/>
      <c r="BR25" s="251"/>
      <c r="BS25" s="251"/>
      <c r="BT25" s="251"/>
      <c r="BU25" s="251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9"/>
      <c r="V27" s="17"/>
      <c r="W27" s="17"/>
    </row>
    <row r="29" spans="1:83" s="168" customFormat="1" ht="15" customHeight="1">
      <c r="A29" s="56"/>
      <c r="B29" s="56"/>
      <c r="C29" s="71"/>
      <c r="D29" s="444" t="s">
        <v>26</v>
      </c>
      <c r="E29" s="443"/>
      <c r="F29" s="443" t="s">
        <v>19</v>
      </c>
      <c r="G29" s="445"/>
      <c r="H29" s="420">
        <v>1</v>
      </c>
      <c r="I29" s="493"/>
      <c r="J29" s="443" t="s">
        <v>19</v>
      </c>
      <c r="K29" s="189"/>
      <c r="L29" s="184" t="s">
        <v>26</v>
      </c>
      <c r="M29" s="205"/>
      <c r="N29" s="162"/>
      <c r="O29" s="162"/>
      <c r="P29" s="162"/>
      <c r="Q29" s="162"/>
      <c r="R29" s="162"/>
      <c r="S29" s="162"/>
      <c r="T29" s="162"/>
      <c r="U29" s="244"/>
      <c r="V29" s="162"/>
      <c r="W29" s="162"/>
      <c r="X29" s="182"/>
      <c r="Y29" s="182" t="s">
        <v>145</v>
      </c>
      <c r="Z29" s="182">
        <v>1705000</v>
      </c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</row>
    <row r="30" spans="1:83" s="168" customFormat="1" ht="15" customHeight="1">
      <c r="A30" s="56"/>
      <c r="B30" s="56"/>
      <c r="C30" s="71"/>
      <c r="D30" s="444"/>
      <c r="E30" s="443"/>
      <c r="F30" s="443"/>
      <c r="G30" s="446"/>
      <c r="H30" s="420"/>
      <c r="I30" s="494"/>
      <c r="J30" s="443"/>
      <c r="K30" s="175"/>
      <c r="L30" s="185"/>
      <c r="M30" s="204" t="s">
        <v>332</v>
      </c>
      <c r="N30" s="162"/>
      <c r="O30" s="162"/>
      <c r="P30" s="162"/>
      <c r="Q30" s="162"/>
      <c r="R30" s="162"/>
      <c r="S30" s="162"/>
      <c r="T30" s="162"/>
      <c r="U30" s="244"/>
      <c r="V30" s="162"/>
      <c r="W30" s="162"/>
      <c r="X30" s="182"/>
      <c r="Y30" s="182"/>
      <c r="Z30" s="182"/>
      <c r="AA30" s="182"/>
      <c r="AB30" s="182"/>
      <c r="AC30" s="182"/>
      <c r="AD30" s="182"/>
      <c r="AE30" s="182"/>
      <c r="AF30" s="182"/>
      <c r="AG30" s="182"/>
      <c r="AH30" s="182"/>
      <c r="AI30" s="182"/>
      <c r="AJ30" s="182"/>
      <c r="AK30" s="182"/>
      <c r="AL30" s="182"/>
    </row>
    <row r="31" spans="1:83" s="168" customFormat="1" ht="15" customHeight="1">
      <c r="A31" s="56"/>
      <c r="B31" s="56"/>
      <c r="C31" s="71"/>
      <c r="D31" s="444"/>
      <c r="E31" s="443"/>
      <c r="F31" s="443"/>
      <c r="G31" s="175"/>
      <c r="H31" s="185"/>
      <c r="I31" s="181" t="s">
        <v>203</v>
      </c>
      <c r="J31" s="185"/>
      <c r="K31" s="185"/>
      <c r="L31" s="185"/>
      <c r="M31" s="186"/>
      <c r="N31" s="162"/>
      <c r="O31" s="162"/>
      <c r="P31" s="162"/>
      <c r="Q31" s="162"/>
      <c r="R31" s="162"/>
      <c r="S31" s="162"/>
      <c r="T31" s="162"/>
      <c r="U31" s="244"/>
      <c r="V31" s="162"/>
      <c r="W31" s="162"/>
      <c r="X31" s="182"/>
      <c r="Y31" s="182"/>
      <c r="Z31" s="182"/>
      <c r="AA31" s="182"/>
      <c r="AB31" s="182"/>
      <c r="AC31" s="182"/>
      <c r="AD31" s="182"/>
      <c r="AE31" s="182"/>
      <c r="AF31" s="182"/>
      <c r="AG31" s="182"/>
      <c r="AH31" s="182"/>
      <c r="AI31" s="182"/>
      <c r="AJ31" s="182"/>
      <c r="AK31" s="182"/>
      <c r="AL31" s="182"/>
    </row>
    <row r="33" spans="1:38">
      <c r="A33" s="17" t="s">
        <v>168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9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489"/>
      <c r="H35" s="420">
        <v>1</v>
      </c>
      <c r="I35" s="491"/>
      <c r="J35" s="443" t="s">
        <v>19</v>
      </c>
      <c r="K35" s="189"/>
      <c r="L35" s="184" t="s">
        <v>26</v>
      </c>
      <c r="M35" s="205"/>
      <c r="N35" s="162"/>
      <c r="O35" s="162"/>
      <c r="P35" s="162"/>
      <c r="Q35" s="162"/>
      <c r="R35" s="162"/>
      <c r="S35" s="162"/>
      <c r="T35" s="162"/>
      <c r="U35" s="244"/>
      <c r="V35" s="162"/>
      <c r="W35" s="162"/>
      <c r="X35" s="182"/>
      <c r="Y35" s="182" t="s">
        <v>145</v>
      </c>
      <c r="Z35" s="182">
        <v>1705000</v>
      </c>
      <c r="AA35" s="182"/>
      <c r="AB35" s="182"/>
      <c r="AC35" s="182"/>
      <c r="AD35" s="182"/>
      <c r="AE35" s="182"/>
      <c r="AF35" s="182"/>
      <c r="AG35" s="182"/>
      <c r="AH35" s="182"/>
      <c r="AI35" s="182"/>
      <c r="AJ35" s="182"/>
      <c r="AK35" s="182"/>
      <c r="AL35" s="182"/>
    </row>
    <row r="36" spans="1:38" s="168" customFormat="1" ht="15" customHeight="1">
      <c r="A36" s="56"/>
      <c r="B36" s="56"/>
      <c r="C36" s="71"/>
      <c r="D36" s="56"/>
      <c r="E36" s="56"/>
      <c r="F36" s="56"/>
      <c r="G36" s="490"/>
      <c r="H36" s="420"/>
      <c r="I36" s="492"/>
      <c r="J36" s="443"/>
      <c r="K36" s="175"/>
      <c r="L36" s="185"/>
      <c r="M36" s="204" t="s">
        <v>332</v>
      </c>
      <c r="N36" s="162"/>
      <c r="O36" s="162"/>
      <c r="P36" s="162"/>
      <c r="Q36" s="162"/>
      <c r="R36" s="162"/>
      <c r="S36" s="162"/>
      <c r="T36" s="162"/>
      <c r="U36" s="244"/>
      <c r="V36" s="162"/>
      <c r="W36" s="162"/>
      <c r="X36" s="182"/>
      <c r="Y36" s="182"/>
      <c r="Z36" s="182"/>
      <c r="AA36" s="182"/>
      <c r="AB36" s="182"/>
      <c r="AC36" s="182"/>
      <c r="AD36" s="182"/>
      <c r="AE36" s="182"/>
      <c r="AF36" s="182"/>
      <c r="AG36" s="182"/>
      <c r="AH36" s="182"/>
      <c r="AI36" s="182"/>
      <c r="AJ36" s="182"/>
      <c r="AK36" s="182"/>
      <c r="AL36" s="182"/>
    </row>
    <row r="37" spans="1:38">
      <c r="K37" s="185"/>
      <c r="L37" s="185"/>
      <c r="M37" s="186"/>
    </row>
    <row r="38" spans="1:38">
      <c r="A38" s="17" t="s">
        <v>169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9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8"/>
      <c r="L40" s="184" t="s">
        <v>26</v>
      </c>
      <c r="M40" s="206"/>
      <c r="N40" s="229"/>
      <c r="O40" s="162"/>
      <c r="P40" s="162"/>
      <c r="Q40" s="162"/>
      <c r="R40" s="162"/>
      <c r="S40" s="162"/>
      <c r="T40" s="162"/>
      <c r="U40" s="244"/>
      <c r="V40" s="162"/>
      <c r="W40" s="162"/>
      <c r="X40" s="182"/>
      <c r="Y40" s="182" t="s">
        <v>145</v>
      </c>
      <c r="Z40" s="182">
        <v>1705000</v>
      </c>
      <c r="AA40" s="182"/>
      <c r="AB40" s="182"/>
      <c r="AC40" s="182"/>
      <c r="AD40" s="182"/>
      <c r="AE40" s="182"/>
      <c r="AF40" s="182"/>
      <c r="AG40" s="182"/>
      <c r="AH40" s="182"/>
      <c r="AI40" s="182"/>
      <c r="AJ40" s="182"/>
      <c r="AK40" s="182"/>
      <c r="AL40" s="182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82" t="s">
        <v>1</v>
      </c>
      <c r="B45" s="268" t="s">
        <v>144</v>
      </c>
      <c r="C45" s="269"/>
      <c r="D45" s="270"/>
      <c r="E45" s="271"/>
      <c r="F45" s="272"/>
      <c r="G45" s="272"/>
      <c r="H45" s="272"/>
      <c r="I45" s="273"/>
      <c r="J45" s="274"/>
      <c r="K45" s="283"/>
      <c r="M45" s="275" t="str">
        <f>IF(ISERROR(INDEX(kind_of_nameforms,MATCH(E45,kind_of_forms,0),1)),"",INDEX(kind_of_nameforms,MATCH(E45,kind_of_forms,0),1))</f>
        <v/>
      </c>
      <c r="N45" s="294"/>
    </row>
    <row r="46" spans="1:38" customFormat="1" ht="17.100000000000001" customHeight="1"/>
    <row r="47" spans="1:38" s="17" customFormat="1" ht="17.100000000000001" customHeight="1">
      <c r="A47" s="17" t="s">
        <v>276</v>
      </c>
      <c r="B47" s="17" t="s">
        <v>277</v>
      </c>
      <c r="C47" s="17" t="s">
        <v>278</v>
      </c>
      <c r="D47" s="17" t="s">
        <v>279</v>
      </c>
    </row>
    <row r="48" spans="1:38" ht="17.100000000000001" customHeight="1">
      <c r="U48" s="56"/>
    </row>
    <row r="49" spans="1:21" s="352" customFormat="1">
      <c r="D49" s="353"/>
      <c r="E49" s="312"/>
      <c r="F49" s="312"/>
      <c r="G49" s="312"/>
      <c r="U49" s="245"/>
    </row>
    <row r="50" spans="1:21">
      <c r="C50" s="119"/>
      <c r="D50" s="463" t="s">
        <v>244</v>
      </c>
      <c r="E50" s="464"/>
      <c r="F50" s="464"/>
      <c r="G50" s="465"/>
    </row>
    <row r="51" spans="1:21" s="18" customFormat="1" ht="11.25" customHeight="1">
      <c r="A51" s="32"/>
      <c r="C51" s="37"/>
      <c r="D51" s="466" t="s">
        <v>233</v>
      </c>
      <c r="E51" s="466"/>
      <c r="F51" s="466"/>
      <c r="G51" s="467" t="s">
        <v>234</v>
      </c>
      <c r="H51" s="179"/>
      <c r="R51" s="238"/>
    </row>
    <row r="52" spans="1:21" s="18" customFormat="1" ht="11.25" customHeight="1">
      <c r="A52" s="32"/>
      <c r="C52" s="37"/>
      <c r="D52" s="329" t="s">
        <v>25</v>
      </c>
      <c r="E52" s="330" t="s">
        <v>257</v>
      </c>
      <c r="F52" s="331" t="s">
        <v>223</v>
      </c>
      <c r="G52" s="468"/>
      <c r="H52" s="179"/>
      <c r="R52" s="238"/>
    </row>
    <row r="53" spans="1:21" s="18" customFormat="1" ht="12" customHeight="1">
      <c r="A53" s="32"/>
      <c r="C53" s="37"/>
      <c r="D53" s="348" t="s">
        <v>26</v>
      </c>
      <c r="E53" s="332">
        <v>2</v>
      </c>
      <c r="F53" s="333">
        <v>3</v>
      </c>
      <c r="G53" s="334">
        <v>4</v>
      </c>
      <c r="H53" s="179"/>
      <c r="R53" s="238"/>
    </row>
    <row r="54" spans="1:21" s="18" customFormat="1">
      <c r="A54" s="32"/>
      <c r="C54" s="37"/>
      <c r="D54" s="326">
        <v>1</v>
      </c>
      <c r="E54" s="336" t="s">
        <v>259</v>
      </c>
      <c r="F54" s="363" t="str">
        <f>IF(form_up_date="","",form_up_date)</f>
        <v>09.10.2019</v>
      </c>
      <c r="G54" s="365" t="s">
        <v>260</v>
      </c>
      <c r="H54" s="179"/>
      <c r="R54" s="238"/>
    </row>
    <row r="55" spans="1:21" s="18" customFormat="1" ht="45">
      <c r="A55" s="32"/>
      <c r="C55" s="37"/>
      <c r="D55" s="326" t="s">
        <v>271</v>
      </c>
      <c r="E55" s="336" t="s">
        <v>261</v>
      </c>
      <c r="F55" s="363"/>
      <c r="G55" s="337" t="s">
        <v>330</v>
      </c>
      <c r="H55" s="179"/>
      <c r="R55" s="238"/>
    </row>
    <row r="56" spans="1:21" s="18" customFormat="1">
      <c r="A56" s="32"/>
      <c r="C56" s="37"/>
      <c r="D56" s="326" t="s">
        <v>272</v>
      </c>
      <c r="E56" s="336" t="s">
        <v>262</v>
      </c>
      <c r="F56" s="363"/>
      <c r="G56" s="365" t="s">
        <v>263</v>
      </c>
      <c r="H56" s="179"/>
      <c r="R56" s="238"/>
    </row>
    <row r="57" spans="1:21" s="18" customFormat="1">
      <c r="A57" s="32"/>
      <c r="C57" s="37"/>
      <c r="D57" s="326" t="s">
        <v>273</v>
      </c>
      <c r="E57" s="336" t="s">
        <v>264</v>
      </c>
      <c r="F57" s="364" t="s">
        <v>265</v>
      </c>
      <c r="G57" s="337"/>
      <c r="H57" s="179"/>
      <c r="R57" s="238"/>
    </row>
    <row r="58" spans="1:21" s="18" customFormat="1">
      <c r="A58" s="32"/>
      <c r="C58" s="37"/>
      <c r="D58" s="335" t="str">
        <f>D57&amp;".1"</f>
        <v>4.1.1</v>
      </c>
      <c r="E58" s="338" t="s">
        <v>3</v>
      </c>
      <c r="F58" s="363" t="str">
        <f>IF(region_name="","",region_name)</f>
        <v>Ямало-Ненецкий автономный округ</v>
      </c>
      <c r="G58" s="365" t="s">
        <v>266</v>
      </c>
      <c r="H58" s="179"/>
      <c r="R58" s="238"/>
    </row>
    <row r="59" spans="1:21" s="18" customFormat="1" ht="22.5">
      <c r="A59" s="32"/>
      <c r="C59" s="37"/>
      <c r="D59" s="326" t="s">
        <v>274</v>
      </c>
      <c r="E59" s="339" t="s">
        <v>267</v>
      </c>
      <c r="F59" s="363"/>
      <c r="G59" s="367" t="s">
        <v>268</v>
      </c>
      <c r="H59" s="179"/>
      <c r="R59" s="238"/>
    </row>
    <row r="60" spans="1:21" s="18" customFormat="1" ht="56.25">
      <c r="A60" s="32"/>
      <c r="C60" s="37"/>
      <c r="D60" s="326" t="s">
        <v>275</v>
      </c>
      <c r="E60" s="340" t="s">
        <v>269</v>
      </c>
      <c r="F60" s="363"/>
      <c r="G60" s="347" t="s">
        <v>329</v>
      </c>
      <c r="H60" s="179"/>
      <c r="R60" s="238"/>
    </row>
  </sheetData>
  <dataConsolidate/>
  <mergeCells count="21">
    <mergeCell ref="H20:H21"/>
    <mergeCell ref="D29:D31"/>
    <mergeCell ref="E29:E31"/>
    <mergeCell ref="F29:F31"/>
    <mergeCell ref="G29:G30"/>
    <mergeCell ref="H29:H30"/>
    <mergeCell ref="H35:H36"/>
    <mergeCell ref="I35:I36"/>
    <mergeCell ref="J35:J36"/>
    <mergeCell ref="I29:I30"/>
    <mergeCell ref="J29:J30"/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8"/>
    <col min="13" max="16384" width="10.5703125" style="18"/>
  </cols>
  <sheetData>
    <row r="1" spans="1:12" s="179" customFormat="1" ht="15" hidden="1" customHeight="1">
      <c r="L1" s="239"/>
    </row>
    <row r="2" spans="1:12" s="179" customFormat="1" ht="15" hidden="1" customHeight="1">
      <c r="L2" s="239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5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6"/>
    </row>
    <row r="6" spans="1:3" s="36" customFormat="1" ht="15" customHeight="1">
      <c r="A6" s="32"/>
      <c r="C6" s="246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81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8"/>
    <col min="18" max="16384" width="9.140625" style="7"/>
  </cols>
  <sheetData>
    <row r="1" spans="3:17" s="78" customFormat="1" hidden="1">
      <c r="C1" s="77"/>
      <c r="Q1" s="247"/>
    </row>
    <row r="2" spans="3:17" s="78" customFormat="1" hidden="1">
      <c r="C2" s="77"/>
      <c r="Q2" s="247"/>
    </row>
    <row r="3" spans="3:17" s="78" customFormat="1" hidden="1">
      <c r="C3" s="77"/>
      <c r="Q3" s="247"/>
    </row>
    <row r="4" spans="3:17" s="78" customFormat="1" hidden="1">
      <c r="C4" s="77"/>
      <c r="Q4" s="247"/>
    </row>
    <row r="5" spans="3:17" s="78" customFormat="1" hidden="1">
      <c r="C5" s="77"/>
      <c r="Q5" s="247"/>
    </row>
    <row r="6" spans="3:17" s="78" customFormat="1" ht="10.5" customHeight="1">
      <c r="C6" s="79"/>
      <c r="Q6" s="247"/>
    </row>
    <row r="7" spans="3:17" s="78" customFormat="1" ht="20.100000000000001" customHeight="1">
      <c r="C7" s="79"/>
      <c r="Q7" s="247"/>
    </row>
    <row r="8" spans="3:17" s="78" customFormat="1" ht="15" customHeight="1">
      <c r="C8" s="79"/>
      <c r="Q8" s="247"/>
    </row>
    <row r="9" spans="3:17" s="78" customFormat="1" ht="6.95" customHeight="1">
      <c r="C9" s="79"/>
      <c r="Q9" s="247"/>
    </row>
    <row r="10" spans="3:17" s="78" customFormat="1" ht="22.5" customHeight="1">
      <c r="C10" s="79"/>
      <c r="Q10" s="247"/>
    </row>
    <row r="11" spans="3:17" s="78" customFormat="1" ht="11.25" customHeight="1">
      <c r="C11" s="79"/>
      <c r="Q11" s="247"/>
    </row>
    <row r="12" spans="3:17" s="78" customFormat="1" ht="15" hidden="1" customHeight="1">
      <c r="C12" s="79"/>
      <c r="Q12" s="247"/>
    </row>
    <row r="13" spans="3:17" s="78" customFormat="1" ht="14.1" customHeight="1">
      <c r="C13" s="82"/>
      <c r="Q13" s="247"/>
    </row>
    <row r="14" spans="3:17" s="78" customFormat="1" ht="15" customHeight="1">
      <c r="C14" s="79"/>
      <c r="Q14" s="247"/>
    </row>
    <row r="15" spans="3:17" s="78" customFormat="1" ht="11.25" customHeight="1">
      <c r="C15" s="77"/>
      <c r="Q15" s="247"/>
    </row>
    <row r="16" spans="3:17" s="78" customFormat="1">
      <c r="C16" s="77"/>
      <c r="D16" s="84"/>
      <c r="E16" s="84"/>
      <c r="Q16" s="247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7" hidden="1" customWidth="1"/>
    <col min="2" max="2" width="2" style="207" hidden="1" customWidth="1"/>
    <col min="3" max="14" width="9.140625" style="208"/>
    <col min="15" max="16384" width="9.140625" style="207"/>
  </cols>
  <sheetData>
    <row r="1" spans="1:14" hidden="1"/>
    <row r="2" spans="1:14" hidden="1"/>
    <row r="3" spans="1:14" ht="10.5" customHeight="1"/>
    <row r="4" spans="1:14" ht="27" customHeight="1">
      <c r="A4" s="209"/>
      <c r="B4" s="209"/>
    </row>
    <row r="5" spans="1:14" s="211" customFormat="1" ht="15">
      <c r="A5" s="209"/>
      <c r="B5" s="209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</row>
    <row r="6" spans="1:14" s="212" customFormat="1" ht="3" customHeight="1">
      <c r="A6" s="458"/>
      <c r="B6" s="458"/>
      <c r="C6" s="213"/>
      <c r="D6" s="213"/>
      <c r="E6" s="213"/>
      <c r="F6" s="213"/>
      <c r="G6" s="213"/>
      <c r="H6" s="213"/>
      <c r="I6" s="213"/>
      <c r="J6" s="213"/>
      <c r="K6" s="213"/>
      <c r="L6" s="213"/>
      <c r="M6" s="213"/>
      <c r="N6" s="213"/>
    </row>
    <row r="7" spans="1:14" ht="3.75" customHeight="1">
      <c r="A7" s="458"/>
      <c r="B7" s="458"/>
    </row>
    <row r="8" spans="1:14" ht="0.2" customHeight="1">
      <c r="B8" s="354"/>
    </row>
    <row r="9" spans="1:14" ht="0.2" customHeight="1">
      <c r="B9" s="354"/>
    </row>
    <row r="10" spans="1:14" ht="0.2" customHeight="1">
      <c r="B10" s="354"/>
    </row>
    <row r="11" spans="1:14" ht="6" hidden="1" customHeight="1">
      <c r="B11" s="354"/>
    </row>
    <row r="12" spans="1:14" ht="20.25" hidden="1" customHeight="1">
      <c r="A12" s="163"/>
      <c r="B12" s="354"/>
    </row>
    <row r="13" spans="1:14" ht="20.25" hidden="1" customHeight="1">
      <c r="B13" s="354"/>
    </row>
    <row r="14" spans="1:14" ht="6" hidden="1" customHeight="1">
      <c r="B14" s="355"/>
    </row>
    <row r="15" spans="1:14" ht="3" customHeight="1"/>
    <row r="16" spans="1:14" ht="0.2" customHeight="1"/>
    <row r="17" spans="1:14" s="211" customFormat="1" ht="0.2" customHeight="1">
      <c r="A17" s="214"/>
      <c r="B17" s="214"/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</row>
    <row r="18" spans="1:14" ht="23.25" customHeight="1">
      <c r="A18" s="449"/>
      <c r="B18" s="163"/>
    </row>
    <row r="19" spans="1:14" ht="23.25" customHeight="1">
      <c r="A19" s="449"/>
      <c r="B19" s="165"/>
    </row>
    <row r="20" spans="1:14" s="168" customFormat="1" ht="14.25" customHeight="1">
      <c r="A20" s="74"/>
      <c r="B20" s="74"/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</row>
    <row r="21" spans="1:14" hidden="1">
      <c r="A21" s="215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6"/>
      <c r="B25" s="187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11"/>
  </cols>
  <sheetData>
    <row r="1" spans="1:1">
      <c r="A1" s="310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sheetPr codeName="REESTR_VED">
    <tabColor indexed="47"/>
  </sheetPr>
  <dimension ref="A1:B4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4189714</v>
      </c>
      <c r="B2" s="35" t="s">
        <v>355</v>
      </c>
    </row>
    <row r="3" spans="1:2">
      <c r="A3" s="35">
        <v>4189713</v>
      </c>
      <c r="B3" s="35" t="s">
        <v>356</v>
      </c>
    </row>
    <row r="4" spans="1:2">
      <c r="A4" s="35">
        <v>4189712</v>
      </c>
      <c r="B4" s="35" t="s">
        <v>357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sheetPr codeName="TSH_REESTR_ORG">
    <tabColor indexed="47"/>
  </sheetPr>
  <dimension ref="A1:J39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508</v>
      </c>
      <c r="B1" s="111" t="s">
        <v>359</v>
      </c>
      <c r="C1" s="111" t="s">
        <v>360</v>
      </c>
      <c r="D1" s="111" t="s">
        <v>361</v>
      </c>
      <c r="E1" s="111" t="s">
        <v>362</v>
      </c>
      <c r="F1" s="111" t="s">
        <v>363</v>
      </c>
      <c r="G1" s="111" t="s">
        <v>364</v>
      </c>
      <c r="H1" s="111" t="s">
        <v>365</v>
      </c>
      <c r="I1" s="111" t="s">
        <v>366</v>
      </c>
    </row>
    <row r="2" spans="1:10">
      <c r="A2" s="111">
        <v>1</v>
      </c>
      <c r="B2" s="111" t="s">
        <v>367</v>
      </c>
      <c r="C2" s="111" t="s">
        <v>327</v>
      </c>
      <c r="D2" s="111" t="s">
        <v>368</v>
      </c>
      <c r="E2" s="111" t="s">
        <v>369</v>
      </c>
      <c r="F2" s="111" t="s">
        <v>370</v>
      </c>
      <c r="G2" s="111" t="s">
        <v>371</v>
      </c>
      <c r="J2" s="111" t="s">
        <v>348</v>
      </c>
    </row>
    <row r="3" spans="1:10">
      <c r="A3" s="111">
        <v>2</v>
      </c>
      <c r="B3" s="111" t="s">
        <v>367</v>
      </c>
      <c r="C3" s="111" t="s">
        <v>327</v>
      </c>
      <c r="D3" s="111" t="s">
        <v>372</v>
      </c>
      <c r="E3" s="111" t="s">
        <v>373</v>
      </c>
      <c r="F3" s="111" t="s">
        <v>374</v>
      </c>
      <c r="G3" s="111" t="s">
        <v>375</v>
      </c>
      <c r="J3" s="111" t="s">
        <v>348</v>
      </c>
    </row>
    <row r="4" spans="1:10">
      <c r="A4" s="111">
        <v>3</v>
      </c>
      <c r="B4" s="111" t="s">
        <v>367</v>
      </c>
      <c r="C4" s="111" t="s">
        <v>327</v>
      </c>
      <c r="D4" s="111" t="s">
        <v>376</v>
      </c>
      <c r="E4" s="111" t="s">
        <v>377</v>
      </c>
      <c r="F4" s="111" t="s">
        <v>378</v>
      </c>
      <c r="G4" s="111" t="s">
        <v>379</v>
      </c>
      <c r="J4" s="111" t="s">
        <v>348</v>
      </c>
    </row>
    <row r="5" spans="1:10">
      <c r="A5" s="111">
        <v>4</v>
      </c>
      <c r="B5" s="111" t="s">
        <v>367</v>
      </c>
      <c r="C5" s="111" t="s">
        <v>327</v>
      </c>
      <c r="D5" s="111" t="s">
        <v>380</v>
      </c>
      <c r="E5" s="111" t="s">
        <v>381</v>
      </c>
      <c r="F5" s="111" t="s">
        <v>382</v>
      </c>
      <c r="G5" s="111" t="s">
        <v>383</v>
      </c>
      <c r="J5" s="111" t="s">
        <v>348</v>
      </c>
    </row>
    <row r="6" spans="1:10">
      <c r="A6" s="111">
        <v>5</v>
      </c>
      <c r="B6" s="111" t="s">
        <v>367</v>
      </c>
      <c r="C6" s="111" t="s">
        <v>327</v>
      </c>
      <c r="D6" s="111" t="s">
        <v>384</v>
      </c>
      <c r="E6" s="111" t="s">
        <v>385</v>
      </c>
      <c r="F6" s="111" t="s">
        <v>386</v>
      </c>
      <c r="G6" s="111" t="s">
        <v>371</v>
      </c>
      <c r="J6" s="111" t="s">
        <v>348</v>
      </c>
    </row>
    <row r="7" spans="1:10">
      <c r="A7" s="111">
        <v>6</v>
      </c>
      <c r="B7" s="111" t="s">
        <v>367</v>
      </c>
      <c r="C7" s="111" t="s">
        <v>327</v>
      </c>
      <c r="D7" s="111" t="s">
        <v>387</v>
      </c>
      <c r="E7" s="111" t="s">
        <v>388</v>
      </c>
      <c r="F7" s="111" t="s">
        <v>389</v>
      </c>
      <c r="G7" s="111" t="s">
        <v>390</v>
      </c>
      <c r="H7" s="111" t="s">
        <v>391</v>
      </c>
      <c r="J7" s="111" t="s">
        <v>348</v>
      </c>
    </row>
    <row r="8" spans="1:10">
      <c r="A8" s="111">
        <v>7</v>
      </c>
      <c r="B8" s="111" t="s">
        <v>367</v>
      </c>
      <c r="C8" s="111" t="s">
        <v>327</v>
      </c>
      <c r="D8" s="111" t="s">
        <v>392</v>
      </c>
      <c r="E8" s="111" t="s">
        <v>393</v>
      </c>
      <c r="F8" s="111" t="s">
        <v>389</v>
      </c>
      <c r="G8" s="111" t="s">
        <v>394</v>
      </c>
      <c r="H8" s="111" t="s">
        <v>395</v>
      </c>
      <c r="J8" s="111" t="s">
        <v>348</v>
      </c>
    </row>
    <row r="9" spans="1:10">
      <c r="A9" s="111">
        <v>8</v>
      </c>
      <c r="B9" s="111" t="s">
        <v>367</v>
      </c>
      <c r="C9" s="111" t="s">
        <v>327</v>
      </c>
      <c r="D9" s="111" t="s">
        <v>396</v>
      </c>
      <c r="E9" s="111" t="s">
        <v>397</v>
      </c>
      <c r="F9" s="111" t="s">
        <v>389</v>
      </c>
      <c r="G9" s="111" t="s">
        <v>398</v>
      </c>
      <c r="H9" s="111" t="s">
        <v>399</v>
      </c>
      <c r="J9" s="111" t="s">
        <v>348</v>
      </c>
    </row>
    <row r="10" spans="1:10">
      <c r="A10" s="111">
        <v>9</v>
      </c>
      <c r="B10" s="111" t="s">
        <v>367</v>
      </c>
      <c r="C10" s="111" t="s">
        <v>327</v>
      </c>
      <c r="D10" s="111" t="s">
        <v>400</v>
      </c>
      <c r="E10" s="111" t="s">
        <v>401</v>
      </c>
      <c r="F10" s="111" t="s">
        <v>389</v>
      </c>
      <c r="G10" s="111" t="s">
        <v>402</v>
      </c>
      <c r="J10" s="111" t="s">
        <v>348</v>
      </c>
    </row>
    <row r="11" spans="1:10">
      <c r="A11" s="111">
        <v>10</v>
      </c>
      <c r="B11" s="111" t="s">
        <v>367</v>
      </c>
      <c r="C11" s="111" t="s">
        <v>327</v>
      </c>
      <c r="D11" s="111" t="s">
        <v>403</v>
      </c>
      <c r="E11" s="111" t="s">
        <v>404</v>
      </c>
      <c r="F11" s="111" t="s">
        <v>389</v>
      </c>
      <c r="G11" s="111" t="s">
        <v>405</v>
      </c>
      <c r="H11" s="111" t="s">
        <v>406</v>
      </c>
      <c r="J11" s="111" t="s">
        <v>348</v>
      </c>
    </row>
    <row r="12" spans="1:10">
      <c r="A12" s="111">
        <v>11</v>
      </c>
      <c r="B12" s="111" t="s">
        <v>367</v>
      </c>
      <c r="C12" s="111" t="s">
        <v>327</v>
      </c>
      <c r="D12" s="111" t="s">
        <v>407</v>
      </c>
      <c r="E12" s="111" t="s">
        <v>408</v>
      </c>
      <c r="F12" s="111" t="s">
        <v>409</v>
      </c>
      <c r="G12" s="111" t="s">
        <v>410</v>
      </c>
      <c r="J12" s="111" t="s">
        <v>348</v>
      </c>
    </row>
    <row r="13" spans="1:10">
      <c r="A13" s="111">
        <v>12</v>
      </c>
      <c r="B13" s="111" t="s">
        <v>367</v>
      </c>
      <c r="C13" s="111" t="s">
        <v>327</v>
      </c>
      <c r="D13" s="111" t="s">
        <v>411</v>
      </c>
      <c r="E13" s="111" t="s">
        <v>412</v>
      </c>
      <c r="F13" s="111" t="s">
        <v>409</v>
      </c>
      <c r="G13" s="111" t="s">
        <v>413</v>
      </c>
      <c r="J13" s="111" t="s">
        <v>348</v>
      </c>
    </row>
    <row r="14" spans="1:10">
      <c r="A14" s="111">
        <v>13</v>
      </c>
      <c r="B14" s="111" t="s">
        <v>367</v>
      </c>
      <c r="C14" s="111" t="s">
        <v>327</v>
      </c>
      <c r="D14" s="111" t="s">
        <v>414</v>
      </c>
      <c r="E14" s="111" t="s">
        <v>415</v>
      </c>
      <c r="F14" s="111" t="s">
        <v>416</v>
      </c>
      <c r="G14" s="111" t="s">
        <v>383</v>
      </c>
      <c r="H14" s="111" t="s">
        <v>417</v>
      </c>
      <c r="J14" s="111" t="s">
        <v>348</v>
      </c>
    </row>
    <row r="15" spans="1:10">
      <c r="A15" s="111">
        <v>14</v>
      </c>
      <c r="B15" s="111" t="s">
        <v>367</v>
      </c>
      <c r="C15" s="111" t="s">
        <v>327</v>
      </c>
      <c r="D15" s="111" t="s">
        <v>418</v>
      </c>
      <c r="E15" s="111" t="s">
        <v>419</v>
      </c>
      <c r="F15" s="111" t="s">
        <v>420</v>
      </c>
      <c r="G15" s="111" t="s">
        <v>421</v>
      </c>
      <c r="J15" s="111" t="s">
        <v>348</v>
      </c>
    </row>
    <row r="16" spans="1:10">
      <c r="A16" s="111">
        <v>15</v>
      </c>
      <c r="B16" s="111" t="s">
        <v>367</v>
      </c>
      <c r="C16" s="111" t="s">
        <v>327</v>
      </c>
      <c r="D16" s="111" t="s">
        <v>422</v>
      </c>
      <c r="E16" s="111" t="s">
        <v>423</v>
      </c>
      <c r="F16" s="111" t="s">
        <v>424</v>
      </c>
      <c r="G16" s="111" t="s">
        <v>425</v>
      </c>
      <c r="J16" s="111" t="s">
        <v>348</v>
      </c>
    </row>
    <row r="17" spans="1:10">
      <c r="A17" s="111">
        <v>16</v>
      </c>
      <c r="B17" s="111" t="s">
        <v>367</v>
      </c>
      <c r="C17" s="111" t="s">
        <v>327</v>
      </c>
      <c r="D17" s="111" t="s">
        <v>426</v>
      </c>
      <c r="E17" s="111" t="s">
        <v>427</v>
      </c>
      <c r="F17" s="111" t="s">
        <v>428</v>
      </c>
      <c r="G17" s="111" t="s">
        <v>429</v>
      </c>
      <c r="J17" s="111" t="s">
        <v>348</v>
      </c>
    </row>
    <row r="18" spans="1:10">
      <c r="A18" s="111">
        <v>17</v>
      </c>
      <c r="B18" s="111" t="s">
        <v>367</v>
      </c>
      <c r="C18" s="111" t="s">
        <v>327</v>
      </c>
      <c r="D18" s="111" t="s">
        <v>430</v>
      </c>
      <c r="E18" s="111" t="s">
        <v>431</v>
      </c>
      <c r="F18" s="111" t="s">
        <v>432</v>
      </c>
      <c r="G18" s="111" t="s">
        <v>433</v>
      </c>
      <c r="J18" s="111" t="s">
        <v>348</v>
      </c>
    </row>
    <row r="19" spans="1:10">
      <c r="A19" s="111">
        <v>18</v>
      </c>
      <c r="B19" s="111" t="s">
        <v>367</v>
      </c>
      <c r="C19" s="111" t="s">
        <v>327</v>
      </c>
      <c r="D19" s="111" t="s">
        <v>434</v>
      </c>
      <c r="E19" s="111" t="s">
        <v>435</v>
      </c>
      <c r="F19" s="111" t="s">
        <v>436</v>
      </c>
      <c r="G19" s="111" t="s">
        <v>437</v>
      </c>
      <c r="H19" s="111" t="s">
        <v>438</v>
      </c>
      <c r="J19" s="111" t="s">
        <v>348</v>
      </c>
    </row>
    <row r="20" spans="1:10">
      <c r="A20" s="111">
        <v>19</v>
      </c>
      <c r="B20" s="111" t="s">
        <v>367</v>
      </c>
      <c r="C20" s="111" t="s">
        <v>327</v>
      </c>
      <c r="D20" s="111" t="s">
        <v>439</v>
      </c>
      <c r="E20" s="111" t="s">
        <v>440</v>
      </c>
      <c r="F20" s="111" t="s">
        <v>409</v>
      </c>
      <c r="G20" s="111" t="s">
        <v>441</v>
      </c>
      <c r="J20" s="111" t="s">
        <v>348</v>
      </c>
    </row>
    <row r="21" spans="1:10">
      <c r="A21" s="111">
        <v>20</v>
      </c>
      <c r="B21" s="111" t="s">
        <v>367</v>
      </c>
      <c r="C21" s="111" t="s">
        <v>327</v>
      </c>
      <c r="D21" s="111" t="s">
        <v>442</v>
      </c>
      <c r="E21" s="111" t="s">
        <v>443</v>
      </c>
      <c r="F21" s="111" t="s">
        <v>444</v>
      </c>
      <c r="G21" s="111" t="s">
        <v>405</v>
      </c>
      <c r="J21" s="111" t="s">
        <v>348</v>
      </c>
    </row>
    <row r="22" spans="1:10">
      <c r="A22" s="111">
        <v>21</v>
      </c>
      <c r="B22" s="111" t="s">
        <v>367</v>
      </c>
      <c r="C22" s="111" t="s">
        <v>327</v>
      </c>
      <c r="D22" s="111" t="s">
        <v>445</v>
      </c>
      <c r="E22" s="111" t="s">
        <v>446</v>
      </c>
      <c r="F22" s="111" t="s">
        <v>444</v>
      </c>
      <c r="G22" s="111" t="s">
        <v>447</v>
      </c>
      <c r="J22" s="111" t="s">
        <v>348</v>
      </c>
    </row>
    <row r="23" spans="1:10">
      <c r="A23" s="111">
        <v>22</v>
      </c>
      <c r="B23" s="111" t="s">
        <v>367</v>
      </c>
      <c r="C23" s="111" t="s">
        <v>327</v>
      </c>
      <c r="D23" s="111" t="s">
        <v>448</v>
      </c>
      <c r="E23" s="111" t="s">
        <v>449</v>
      </c>
      <c r="F23" s="111" t="s">
        <v>450</v>
      </c>
      <c r="G23" s="111" t="s">
        <v>425</v>
      </c>
      <c r="J23" s="111" t="s">
        <v>348</v>
      </c>
    </row>
    <row r="24" spans="1:10">
      <c r="A24" s="111">
        <v>23</v>
      </c>
      <c r="B24" s="111" t="s">
        <v>367</v>
      </c>
      <c r="C24" s="111" t="s">
        <v>327</v>
      </c>
      <c r="D24" s="111" t="s">
        <v>451</v>
      </c>
      <c r="E24" s="111" t="s">
        <v>452</v>
      </c>
      <c r="F24" s="111" t="s">
        <v>453</v>
      </c>
      <c r="G24" s="111" t="s">
        <v>379</v>
      </c>
      <c r="J24" s="111" t="s">
        <v>348</v>
      </c>
    </row>
    <row r="25" spans="1:10">
      <c r="A25" s="111">
        <v>24</v>
      </c>
      <c r="B25" s="111" t="s">
        <v>367</v>
      </c>
      <c r="C25" s="111" t="s">
        <v>327</v>
      </c>
      <c r="D25" s="111" t="s">
        <v>454</v>
      </c>
      <c r="E25" s="111" t="s">
        <v>455</v>
      </c>
      <c r="F25" s="111" t="s">
        <v>409</v>
      </c>
      <c r="G25" s="111" t="s">
        <v>456</v>
      </c>
      <c r="J25" s="111" t="s">
        <v>348</v>
      </c>
    </row>
    <row r="26" spans="1:10">
      <c r="A26" s="111">
        <v>25</v>
      </c>
      <c r="B26" s="111" t="s">
        <v>367</v>
      </c>
      <c r="C26" s="111" t="s">
        <v>327</v>
      </c>
      <c r="D26" s="111" t="s">
        <v>457</v>
      </c>
      <c r="E26" s="111" t="s">
        <v>458</v>
      </c>
      <c r="F26" s="111" t="s">
        <v>459</v>
      </c>
      <c r="G26" s="111" t="s">
        <v>460</v>
      </c>
      <c r="H26" s="111" t="s">
        <v>461</v>
      </c>
      <c r="J26" s="111" t="s">
        <v>348</v>
      </c>
    </row>
    <row r="27" spans="1:10">
      <c r="A27" s="111">
        <v>26</v>
      </c>
      <c r="B27" s="111" t="s">
        <v>367</v>
      </c>
      <c r="C27" s="111" t="s">
        <v>327</v>
      </c>
      <c r="D27" s="111" t="s">
        <v>462</v>
      </c>
      <c r="E27" s="111" t="s">
        <v>463</v>
      </c>
      <c r="F27" s="111" t="s">
        <v>464</v>
      </c>
      <c r="G27" s="111" t="s">
        <v>433</v>
      </c>
      <c r="H27" s="111" t="s">
        <v>391</v>
      </c>
      <c r="J27" s="111" t="s">
        <v>348</v>
      </c>
    </row>
    <row r="28" spans="1:10">
      <c r="A28" s="111">
        <v>27</v>
      </c>
      <c r="B28" s="111" t="s">
        <v>367</v>
      </c>
      <c r="C28" s="111" t="s">
        <v>327</v>
      </c>
      <c r="D28" s="111" t="s">
        <v>465</v>
      </c>
      <c r="E28" s="111" t="s">
        <v>466</v>
      </c>
      <c r="F28" s="111" t="s">
        <v>467</v>
      </c>
      <c r="G28" s="111" t="s">
        <v>371</v>
      </c>
      <c r="J28" s="111" t="s">
        <v>348</v>
      </c>
    </row>
    <row r="29" spans="1:10">
      <c r="A29" s="111">
        <v>28</v>
      </c>
      <c r="B29" s="111" t="s">
        <v>367</v>
      </c>
      <c r="C29" s="111" t="s">
        <v>327</v>
      </c>
      <c r="D29" s="111" t="s">
        <v>468</v>
      </c>
      <c r="E29" s="111" t="s">
        <v>469</v>
      </c>
      <c r="F29" s="111" t="s">
        <v>470</v>
      </c>
      <c r="G29" s="111" t="s">
        <v>471</v>
      </c>
      <c r="H29" s="111" t="s">
        <v>472</v>
      </c>
      <c r="J29" s="111" t="s">
        <v>348</v>
      </c>
    </row>
    <row r="30" spans="1:10">
      <c r="A30" s="111">
        <v>29</v>
      </c>
      <c r="B30" s="111" t="s">
        <v>367</v>
      </c>
      <c r="C30" s="111" t="s">
        <v>327</v>
      </c>
      <c r="D30" s="111" t="s">
        <v>473</v>
      </c>
      <c r="E30" s="111" t="s">
        <v>474</v>
      </c>
      <c r="F30" s="111" t="s">
        <v>475</v>
      </c>
      <c r="G30" s="111" t="s">
        <v>476</v>
      </c>
      <c r="J30" s="111" t="s">
        <v>348</v>
      </c>
    </row>
    <row r="31" spans="1:10">
      <c r="A31" s="111">
        <v>30</v>
      </c>
      <c r="B31" s="111" t="s">
        <v>367</v>
      </c>
      <c r="C31" s="111" t="s">
        <v>327</v>
      </c>
      <c r="D31" s="111" t="s">
        <v>477</v>
      </c>
      <c r="E31" s="111" t="s">
        <v>478</v>
      </c>
      <c r="F31" s="111" t="s">
        <v>479</v>
      </c>
      <c r="G31" s="111" t="s">
        <v>476</v>
      </c>
      <c r="J31" s="111" t="s">
        <v>348</v>
      </c>
    </row>
    <row r="32" spans="1:10">
      <c r="A32" s="111">
        <v>31</v>
      </c>
      <c r="B32" s="111" t="s">
        <v>367</v>
      </c>
      <c r="C32" s="111" t="s">
        <v>327</v>
      </c>
      <c r="D32" s="111" t="s">
        <v>480</v>
      </c>
      <c r="E32" s="111" t="s">
        <v>481</v>
      </c>
      <c r="F32" s="111" t="s">
        <v>420</v>
      </c>
      <c r="G32" s="111" t="s">
        <v>482</v>
      </c>
      <c r="J32" s="111" t="s">
        <v>348</v>
      </c>
    </row>
    <row r="33" spans="1:10">
      <c r="A33" s="111">
        <v>32</v>
      </c>
      <c r="B33" s="111" t="s">
        <v>367</v>
      </c>
      <c r="C33" s="111" t="s">
        <v>327</v>
      </c>
      <c r="D33" s="111" t="s">
        <v>483</v>
      </c>
      <c r="E33" s="111" t="s">
        <v>484</v>
      </c>
      <c r="F33" s="111" t="s">
        <v>409</v>
      </c>
      <c r="G33" s="111" t="s">
        <v>485</v>
      </c>
      <c r="J33" s="111" t="s">
        <v>348</v>
      </c>
    </row>
    <row r="34" spans="1:10">
      <c r="A34" s="111">
        <v>33</v>
      </c>
      <c r="B34" s="111" t="s">
        <v>367</v>
      </c>
      <c r="C34" s="111" t="s">
        <v>327</v>
      </c>
      <c r="D34" s="111" t="s">
        <v>486</v>
      </c>
      <c r="E34" s="111" t="s">
        <v>487</v>
      </c>
      <c r="F34" s="111" t="s">
        <v>488</v>
      </c>
      <c r="G34" s="111" t="s">
        <v>489</v>
      </c>
      <c r="J34" s="111" t="s">
        <v>348</v>
      </c>
    </row>
    <row r="35" spans="1:10">
      <c r="A35" s="111">
        <v>34</v>
      </c>
      <c r="B35" s="111" t="s">
        <v>367</v>
      </c>
      <c r="C35" s="111" t="s">
        <v>327</v>
      </c>
      <c r="D35" s="111" t="s">
        <v>490</v>
      </c>
      <c r="E35" s="111" t="s">
        <v>491</v>
      </c>
      <c r="F35" s="111" t="s">
        <v>492</v>
      </c>
      <c r="G35" s="111" t="s">
        <v>493</v>
      </c>
      <c r="J35" s="111" t="s">
        <v>348</v>
      </c>
    </row>
    <row r="36" spans="1:10">
      <c r="A36" s="111">
        <v>35</v>
      </c>
      <c r="B36" s="111" t="s">
        <v>367</v>
      </c>
      <c r="C36" s="111" t="s">
        <v>327</v>
      </c>
      <c r="D36" s="111" t="s">
        <v>494</v>
      </c>
      <c r="E36" s="111" t="s">
        <v>495</v>
      </c>
      <c r="F36" s="111" t="s">
        <v>436</v>
      </c>
      <c r="G36" s="111" t="s">
        <v>496</v>
      </c>
      <c r="H36" s="111" t="s">
        <v>497</v>
      </c>
      <c r="J36" s="111" t="s">
        <v>348</v>
      </c>
    </row>
    <row r="37" spans="1:10">
      <c r="A37" s="111">
        <v>36</v>
      </c>
      <c r="B37" s="111" t="s">
        <v>367</v>
      </c>
      <c r="C37" s="111" t="s">
        <v>327</v>
      </c>
      <c r="D37" s="111" t="s">
        <v>498</v>
      </c>
      <c r="E37" s="111" t="s">
        <v>499</v>
      </c>
      <c r="F37" s="111" t="s">
        <v>500</v>
      </c>
      <c r="G37" s="111" t="s">
        <v>501</v>
      </c>
      <c r="J37" s="111" t="s">
        <v>348</v>
      </c>
    </row>
    <row r="38" spans="1:10">
      <c r="A38" s="111">
        <v>37</v>
      </c>
      <c r="B38" s="111" t="s">
        <v>367</v>
      </c>
      <c r="C38" s="111" t="s">
        <v>327</v>
      </c>
      <c r="D38" s="111" t="s">
        <v>502</v>
      </c>
      <c r="E38" s="111" t="s">
        <v>503</v>
      </c>
      <c r="F38" s="111" t="s">
        <v>420</v>
      </c>
      <c r="G38" s="111" t="s">
        <v>504</v>
      </c>
      <c r="J38" s="111" t="s">
        <v>348</v>
      </c>
    </row>
    <row r="39" spans="1:10">
      <c r="A39" s="111">
        <v>38</v>
      </c>
      <c r="B39" s="111" t="s">
        <v>367</v>
      </c>
      <c r="C39" s="111" t="s">
        <v>327</v>
      </c>
      <c r="D39" s="111" t="s">
        <v>505</v>
      </c>
      <c r="E39" s="111" t="s">
        <v>506</v>
      </c>
      <c r="F39" s="111" t="s">
        <v>492</v>
      </c>
      <c r="G39" s="111" t="s">
        <v>507</v>
      </c>
      <c r="J39" s="111" t="s">
        <v>348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sheetPr codeName="TSH_REESTR_MO">
    <tabColor indexed="47"/>
  </sheetPr>
  <dimension ref="A1:D60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508</v>
      </c>
      <c r="B1" s="56" t="s">
        <v>150</v>
      </c>
      <c r="C1" s="56" t="s">
        <v>151</v>
      </c>
      <c r="D1" s="56" t="s">
        <v>633</v>
      </c>
    </row>
    <row r="2" spans="1:4">
      <c r="A2" s="56">
        <v>1</v>
      </c>
      <c r="B2" s="56" t="s">
        <v>515</v>
      </c>
      <c r="C2" s="56" t="s">
        <v>515</v>
      </c>
      <c r="D2" s="56" t="s">
        <v>516</v>
      </c>
    </row>
    <row r="3" spans="1:4">
      <c r="A3" s="56">
        <v>2</v>
      </c>
      <c r="B3" s="56" t="s">
        <v>515</v>
      </c>
      <c r="C3" s="56" t="s">
        <v>517</v>
      </c>
      <c r="D3" s="56" t="s">
        <v>518</v>
      </c>
    </row>
    <row r="4" spans="1:4">
      <c r="A4" s="56">
        <v>3</v>
      </c>
      <c r="B4" s="56" t="s">
        <v>515</v>
      </c>
      <c r="C4" s="56" t="s">
        <v>519</v>
      </c>
      <c r="D4" s="56" t="s">
        <v>520</v>
      </c>
    </row>
    <row r="5" spans="1:4">
      <c r="A5" s="56">
        <v>4</v>
      </c>
      <c r="B5" s="56" t="s">
        <v>515</v>
      </c>
      <c r="C5" s="56" t="s">
        <v>521</v>
      </c>
      <c r="D5" s="56" t="s">
        <v>522</v>
      </c>
    </row>
    <row r="6" spans="1:4">
      <c r="A6" s="56">
        <v>5</v>
      </c>
      <c r="B6" s="56" t="s">
        <v>523</v>
      </c>
      <c r="C6" s="56" t="s">
        <v>525</v>
      </c>
      <c r="D6" s="56" t="s">
        <v>526</v>
      </c>
    </row>
    <row r="7" spans="1:4">
      <c r="A7" s="56">
        <v>6</v>
      </c>
      <c r="B7" s="56" t="s">
        <v>523</v>
      </c>
      <c r="C7" s="56" t="s">
        <v>527</v>
      </c>
      <c r="D7" s="56" t="s">
        <v>528</v>
      </c>
    </row>
    <row r="8" spans="1:4">
      <c r="A8" s="56">
        <v>7</v>
      </c>
      <c r="B8" s="56" t="s">
        <v>523</v>
      </c>
      <c r="C8" s="56" t="s">
        <v>523</v>
      </c>
      <c r="D8" s="56" t="s">
        <v>524</v>
      </c>
    </row>
    <row r="9" spans="1:4">
      <c r="A9" s="56">
        <v>8</v>
      </c>
      <c r="B9" s="56" t="s">
        <v>523</v>
      </c>
      <c r="C9" s="56" t="s">
        <v>529</v>
      </c>
      <c r="D9" s="56" t="s">
        <v>530</v>
      </c>
    </row>
    <row r="10" spans="1:4">
      <c r="A10" s="56">
        <v>9</v>
      </c>
      <c r="B10" s="56" t="s">
        <v>523</v>
      </c>
      <c r="C10" s="56" t="s">
        <v>531</v>
      </c>
      <c r="D10" s="56" t="s">
        <v>532</v>
      </c>
    </row>
    <row r="11" spans="1:4">
      <c r="A11" s="56">
        <v>10</v>
      </c>
      <c r="B11" s="56" t="s">
        <v>523</v>
      </c>
      <c r="C11" s="56" t="s">
        <v>533</v>
      </c>
      <c r="D11" s="56" t="s">
        <v>534</v>
      </c>
    </row>
    <row r="12" spans="1:4">
      <c r="A12" s="56">
        <v>11</v>
      </c>
      <c r="B12" s="56" t="s">
        <v>523</v>
      </c>
      <c r="C12" s="56" t="s">
        <v>535</v>
      </c>
      <c r="D12" s="56" t="s">
        <v>536</v>
      </c>
    </row>
    <row r="13" spans="1:4">
      <c r="A13" s="56">
        <v>12</v>
      </c>
      <c r="B13" s="56" t="s">
        <v>523</v>
      </c>
      <c r="C13" s="56" t="s">
        <v>537</v>
      </c>
      <c r="D13" s="56" t="s">
        <v>538</v>
      </c>
    </row>
    <row r="14" spans="1:4">
      <c r="A14" s="56">
        <v>13</v>
      </c>
      <c r="B14" s="56" t="s">
        <v>523</v>
      </c>
      <c r="C14" s="56" t="s">
        <v>539</v>
      </c>
      <c r="D14" s="56" t="s">
        <v>540</v>
      </c>
    </row>
    <row r="15" spans="1:4">
      <c r="A15" s="56">
        <v>14</v>
      </c>
      <c r="B15" s="56" t="s">
        <v>523</v>
      </c>
      <c r="C15" s="56" t="s">
        <v>541</v>
      </c>
      <c r="D15" s="56" t="s">
        <v>542</v>
      </c>
    </row>
    <row r="16" spans="1:4">
      <c r="A16" s="56">
        <v>15</v>
      </c>
      <c r="B16" s="56" t="s">
        <v>523</v>
      </c>
      <c r="C16" s="56" t="s">
        <v>543</v>
      </c>
      <c r="D16" s="56" t="s">
        <v>544</v>
      </c>
    </row>
    <row r="17" spans="1:4">
      <c r="A17" s="56">
        <v>16</v>
      </c>
      <c r="B17" s="56" t="s">
        <v>545</v>
      </c>
      <c r="C17" s="56" t="s">
        <v>547</v>
      </c>
      <c r="D17" s="56" t="s">
        <v>548</v>
      </c>
    </row>
    <row r="18" spans="1:4">
      <c r="A18" s="56">
        <v>17</v>
      </c>
      <c r="B18" s="56" t="s">
        <v>545</v>
      </c>
      <c r="C18" s="56" t="s">
        <v>549</v>
      </c>
      <c r="D18" s="56" t="s">
        <v>550</v>
      </c>
    </row>
    <row r="19" spans="1:4">
      <c r="A19" s="56">
        <v>18</v>
      </c>
      <c r="B19" s="56" t="s">
        <v>545</v>
      </c>
      <c r="C19" s="56" t="s">
        <v>545</v>
      </c>
      <c r="D19" s="56" t="s">
        <v>546</v>
      </c>
    </row>
    <row r="20" spans="1:4">
      <c r="A20" s="56">
        <v>19</v>
      </c>
      <c r="B20" s="56" t="s">
        <v>545</v>
      </c>
      <c r="C20" s="56" t="s">
        <v>551</v>
      </c>
      <c r="D20" s="56" t="s">
        <v>552</v>
      </c>
    </row>
    <row r="21" spans="1:4">
      <c r="A21" s="56">
        <v>20</v>
      </c>
      <c r="B21" s="56" t="s">
        <v>545</v>
      </c>
      <c r="C21" s="56" t="s">
        <v>553</v>
      </c>
      <c r="D21" s="56" t="s">
        <v>554</v>
      </c>
    </row>
    <row r="22" spans="1:4">
      <c r="A22" s="56">
        <v>21</v>
      </c>
      <c r="B22" s="56" t="s">
        <v>555</v>
      </c>
      <c r="C22" s="56" t="s">
        <v>557</v>
      </c>
      <c r="D22" s="56" t="s">
        <v>558</v>
      </c>
    </row>
    <row r="23" spans="1:4">
      <c r="A23" s="56">
        <v>22</v>
      </c>
      <c r="B23" s="56" t="s">
        <v>555</v>
      </c>
      <c r="C23" s="56" t="s">
        <v>555</v>
      </c>
      <c r="D23" s="56" t="s">
        <v>556</v>
      </c>
    </row>
    <row r="24" spans="1:4">
      <c r="A24" s="56">
        <v>23</v>
      </c>
      <c r="B24" s="56" t="s">
        <v>555</v>
      </c>
      <c r="C24" s="56" t="s">
        <v>559</v>
      </c>
      <c r="D24" s="56" t="s">
        <v>560</v>
      </c>
    </row>
    <row r="25" spans="1:4">
      <c r="A25" s="56">
        <v>24</v>
      </c>
      <c r="B25" s="56" t="s">
        <v>555</v>
      </c>
      <c r="C25" s="56" t="s">
        <v>561</v>
      </c>
      <c r="D25" s="56" t="s">
        <v>562</v>
      </c>
    </row>
    <row r="26" spans="1:4">
      <c r="A26" s="56">
        <v>25</v>
      </c>
      <c r="B26" s="56" t="s">
        <v>555</v>
      </c>
      <c r="C26" s="56" t="s">
        <v>563</v>
      </c>
      <c r="D26" s="56" t="s">
        <v>564</v>
      </c>
    </row>
    <row r="27" spans="1:4">
      <c r="A27" s="56">
        <v>26</v>
      </c>
      <c r="B27" s="56" t="s">
        <v>555</v>
      </c>
      <c r="C27" s="56" t="s">
        <v>565</v>
      </c>
      <c r="D27" s="56" t="s">
        <v>566</v>
      </c>
    </row>
    <row r="28" spans="1:4">
      <c r="A28" s="56">
        <v>27</v>
      </c>
      <c r="B28" s="56" t="s">
        <v>555</v>
      </c>
      <c r="C28" s="56" t="s">
        <v>567</v>
      </c>
      <c r="D28" s="56" t="s">
        <v>568</v>
      </c>
    </row>
    <row r="29" spans="1:4">
      <c r="A29" s="56">
        <v>28</v>
      </c>
      <c r="B29" s="56" t="s">
        <v>555</v>
      </c>
      <c r="C29" s="56" t="s">
        <v>569</v>
      </c>
      <c r="D29" s="56" t="s">
        <v>570</v>
      </c>
    </row>
    <row r="30" spans="1:4">
      <c r="A30" s="56">
        <v>29</v>
      </c>
      <c r="B30" s="56" t="s">
        <v>555</v>
      </c>
      <c r="C30" s="56" t="s">
        <v>571</v>
      </c>
      <c r="D30" s="56" t="s">
        <v>572</v>
      </c>
    </row>
    <row r="31" spans="1:4">
      <c r="A31" s="56">
        <v>30</v>
      </c>
      <c r="B31" s="56" t="s">
        <v>555</v>
      </c>
      <c r="C31" s="56" t="s">
        <v>573</v>
      </c>
      <c r="D31" s="56" t="s">
        <v>574</v>
      </c>
    </row>
    <row r="32" spans="1:4">
      <c r="A32" s="56">
        <v>31</v>
      </c>
      <c r="B32" s="56" t="s">
        <v>575</v>
      </c>
      <c r="C32" s="56" t="s">
        <v>577</v>
      </c>
      <c r="D32" s="56" t="s">
        <v>578</v>
      </c>
    </row>
    <row r="33" spans="1:4">
      <c r="A33" s="56">
        <v>32</v>
      </c>
      <c r="B33" s="56" t="s">
        <v>575</v>
      </c>
      <c r="C33" s="56" t="s">
        <v>575</v>
      </c>
      <c r="D33" s="56" t="s">
        <v>576</v>
      </c>
    </row>
    <row r="34" spans="1:4">
      <c r="A34" s="56">
        <v>33</v>
      </c>
      <c r="B34" s="56" t="s">
        <v>575</v>
      </c>
      <c r="C34" s="56" t="s">
        <v>579</v>
      </c>
      <c r="D34" s="56" t="s">
        <v>580</v>
      </c>
    </row>
    <row r="35" spans="1:4">
      <c r="A35" s="56">
        <v>34</v>
      </c>
      <c r="B35" s="56" t="s">
        <v>575</v>
      </c>
      <c r="C35" s="56" t="s">
        <v>581</v>
      </c>
      <c r="D35" s="56" t="s">
        <v>582</v>
      </c>
    </row>
    <row r="36" spans="1:4">
      <c r="A36" s="56">
        <v>35</v>
      </c>
      <c r="B36" s="56" t="s">
        <v>575</v>
      </c>
      <c r="C36" s="56" t="s">
        <v>583</v>
      </c>
      <c r="D36" s="56" t="s">
        <v>584</v>
      </c>
    </row>
    <row r="37" spans="1:4">
      <c r="A37" s="56">
        <v>36</v>
      </c>
      <c r="B37" s="56" t="s">
        <v>575</v>
      </c>
      <c r="C37" s="56" t="s">
        <v>585</v>
      </c>
      <c r="D37" s="56" t="s">
        <v>586</v>
      </c>
    </row>
    <row r="38" spans="1:4">
      <c r="A38" s="56">
        <v>37</v>
      </c>
      <c r="B38" s="56" t="s">
        <v>575</v>
      </c>
      <c r="C38" s="56" t="s">
        <v>587</v>
      </c>
      <c r="D38" s="56" t="s">
        <v>588</v>
      </c>
    </row>
    <row r="39" spans="1:4">
      <c r="A39" s="56">
        <v>38</v>
      </c>
      <c r="B39" s="56" t="s">
        <v>589</v>
      </c>
      <c r="C39" s="56" t="s">
        <v>591</v>
      </c>
      <c r="D39" s="56" t="s">
        <v>592</v>
      </c>
    </row>
    <row r="40" spans="1:4">
      <c r="A40" s="56">
        <v>39</v>
      </c>
      <c r="B40" s="56" t="s">
        <v>589</v>
      </c>
      <c r="C40" s="56" t="s">
        <v>593</v>
      </c>
      <c r="D40" s="56" t="s">
        <v>594</v>
      </c>
    </row>
    <row r="41" spans="1:4">
      <c r="A41" s="56">
        <v>40</v>
      </c>
      <c r="B41" s="56" t="s">
        <v>589</v>
      </c>
      <c r="C41" s="56" t="s">
        <v>595</v>
      </c>
      <c r="D41" s="56" t="s">
        <v>596</v>
      </c>
    </row>
    <row r="42" spans="1:4">
      <c r="A42" s="56">
        <v>41</v>
      </c>
      <c r="B42" s="56" t="s">
        <v>589</v>
      </c>
      <c r="C42" s="56" t="s">
        <v>597</v>
      </c>
      <c r="D42" s="56" t="s">
        <v>598</v>
      </c>
    </row>
    <row r="43" spans="1:4">
      <c r="A43" s="56">
        <v>42</v>
      </c>
      <c r="B43" s="56" t="s">
        <v>589</v>
      </c>
      <c r="C43" s="56" t="s">
        <v>599</v>
      </c>
      <c r="D43" s="56" t="s">
        <v>600</v>
      </c>
    </row>
    <row r="44" spans="1:4">
      <c r="A44" s="56">
        <v>43</v>
      </c>
      <c r="B44" s="56" t="s">
        <v>589</v>
      </c>
      <c r="C44" s="56" t="s">
        <v>589</v>
      </c>
      <c r="D44" s="56" t="s">
        <v>590</v>
      </c>
    </row>
    <row r="45" spans="1:4">
      <c r="A45" s="56">
        <v>44</v>
      </c>
      <c r="B45" s="56" t="s">
        <v>589</v>
      </c>
      <c r="C45" s="56" t="s">
        <v>601</v>
      </c>
      <c r="D45" s="56" t="s">
        <v>602</v>
      </c>
    </row>
    <row r="46" spans="1:4">
      <c r="A46" s="56">
        <v>45</v>
      </c>
      <c r="B46" s="56" t="s">
        <v>589</v>
      </c>
      <c r="C46" s="56" t="s">
        <v>603</v>
      </c>
      <c r="D46" s="56" t="s">
        <v>604</v>
      </c>
    </row>
    <row r="47" spans="1:4">
      <c r="A47" s="56">
        <v>46</v>
      </c>
      <c r="B47" s="56" t="s">
        <v>605</v>
      </c>
      <c r="C47" s="56" t="s">
        <v>607</v>
      </c>
      <c r="D47" s="56" t="s">
        <v>608</v>
      </c>
    </row>
    <row r="48" spans="1:4">
      <c r="A48" s="56">
        <v>47</v>
      </c>
      <c r="B48" s="56" t="s">
        <v>605</v>
      </c>
      <c r="C48" s="56" t="s">
        <v>609</v>
      </c>
      <c r="D48" s="56" t="s">
        <v>610</v>
      </c>
    </row>
    <row r="49" spans="1:4">
      <c r="A49" s="56">
        <v>48</v>
      </c>
      <c r="B49" s="56" t="s">
        <v>605</v>
      </c>
      <c r="C49" s="56" t="s">
        <v>605</v>
      </c>
      <c r="D49" s="56" t="s">
        <v>606</v>
      </c>
    </row>
    <row r="50" spans="1:4">
      <c r="A50" s="56">
        <v>49</v>
      </c>
      <c r="B50" s="56" t="s">
        <v>605</v>
      </c>
      <c r="C50" s="56" t="s">
        <v>611</v>
      </c>
      <c r="D50" s="56" t="s">
        <v>612</v>
      </c>
    </row>
    <row r="51" spans="1:4">
      <c r="A51" s="56">
        <v>50</v>
      </c>
      <c r="B51" s="56" t="s">
        <v>605</v>
      </c>
      <c r="C51" s="56" t="s">
        <v>613</v>
      </c>
      <c r="D51" s="56" t="s">
        <v>614</v>
      </c>
    </row>
    <row r="52" spans="1:4">
      <c r="A52" s="56">
        <v>51</v>
      </c>
      <c r="B52" s="56" t="s">
        <v>605</v>
      </c>
      <c r="C52" s="56" t="s">
        <v>615</v>
      </c>
      <c r="D52" s="56" t="s">
        <v>616</v>
      </c>
    </row>
    <row r="53" spans="1:4">
      <c r="A53" s="56">
        <v>52</v>
      </c>
      <c r="B53" s="56" t="s">
        <v>605</v>
      </c>
      <c r="C53" s="56" t="s">
        <v>617</v>
      </c>
      <c r="D53" s="56" t="s">
        <v>618</v>
      </c>
    </row>
    <row r="54" spans="1:4">
      <c r="A54" s="56">
        <v>53</v>
      </c>
      <c r="B54" s="56" t="s">
        <v>605</v>
      </c>
      <c r="C54" s="56" t="s">
        <v>619</v>
      </c>
      <c r="D54" s="56" t="s">
        <v>620</v>
      </c>
    </row>
    <row r="55" spans="1:4">
      <c r="A55" s="56">
        <v>54</v>
      </c>
      <c r="B55" s="56" t="s">
        <v>621</v>
      </c>
      <c r="C55" s="56" t="s">
        <v>621</v>
      </c>
      <c r="D55" s="56" t="s">
        <v>622</v>
      </c>
    </row>
    <row r="56" spans="1:4">
      <c r="A56" s="56">
        <v>55</v>
      </c>
      <c r="B56" s="56" t="s">
        <v>623</v>
      </c>
      <c r="C56" s="56" t="s">
        <v>623</v>
      </c>
      <c r="D56" s="56" t="s">
        <v>624</v>
      </c>
    </row>
    <row r="57" spans="1:4">
      <c r="A57" s="56">
        <v>56</v>
      </c>
      <c r="B57" s="56" t="s">
        <v>625</v>
      </c>
      <c r="C57" s="56" t="s">
        <v>625</v>
      </c>
      <c r="D57" s="56" t="s">
        <v>626</v>
      </c>
    </row>
    <row r="58" spans="1:4">
      <c r="A58" s="56">
        <v>57</v>
      </c>
      <c r="B58" s="56" t="s">
        <v>627</v>
      </c>
      <c r="C58" s="56" t="s">
        <v>627</v>
      </c>
      <c r="D58" s="56" t="s">
        <v>628</v>
      </c>
    </row>
    <row r="59" spans="1:4">
      <c r="A59" s="56">
        <v>58</v>
      </c>
      <c r="B59" s="56" t="s">
        <v>629</v>
      </c>
      <c r="C59" s="56" t="s">
        <v>629</v>
      </c>
      <c r="D59" s="56" t="s">
        <v>630</v>
      </c>
    </row>
    <row r="60" spans="1:4">
      <c r="A60" s="56">
        <v>59</v>
      </c>
      <c r="B60" s="56" t="s">
        <v>631</v>
      </c>
      <c r="C60" s="56" t="s">
        <v>631</v>
      </c>
      <c r="D60" s="56" t="s">
        <v>632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11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634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353</v>
      </c>
      <c r="C2" s="147" t="s">
        <v>201</v>
      </c>
    </row>
    <row r="3" spans="1:3">
      <c r="A3" s="147">
        <v>4190415</v>
      </c>
      <c r="B3" s="147" t="s">
        <v>354</v>
      </c>
      <c r="C3" s="147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158</vt:i4>
      </vt:variant>
    </vt:vector>
  </HeadingPairs>
  <TitlesOfParts>
    <vt:vector size="166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3.8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count_refusal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et_List01_st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flag_refusal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List01_p1</vt:lpstr>
      <vt:lpstr>List01_p2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obj_List01_25</vt:lpstr>
      <vt:lpstr>obj_List02_22</vt:lpstr>
      <vt:lpstr>obj_List02_25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title>
  <dc:subject>Информация о наличии (отсутствии) технической возможности подключения к централизованной системе водоотведения, а также о регистрации и ходе реализации заявок о подключении к централизованной системе водоотведения</dc:subject>
  <dc:creator>Infernus</dc:creator>
  <cp:lastModifiedBy>Galanova</cp:lastModifiedBy>
  <dcterms:created xsi:type="dcterms:W3CDTF">2014-08-18T08:57:48Z</dcterms:created>
  <dcterms:modified xsi:type="dcterms:W3CDTF">2019-11-15T04:24:40Z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FAS.JKH.OPEN.INFO.QUARTER.VO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